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250" windowWidth="14535" windowHeight="900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IROP'!$A$2:$H$78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R52" i="1" l="1"/>
  <c r="T78" i="1" l="1"/>
  <c r="Q78" i="1"/>
  <c r="N78" i="1"/>
  <c r="K78" i="1"/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<sst xmlns="http://schemas.openxmlformats.org/spreadsheetml/2006/main" count="334" uniqueCount="116">
  <si>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</si>
  <si>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</si>
  <si>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</si>
  <si>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</si>
  <si>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</si>
  <si>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</si>
  <si>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</si>
  <si>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</si>
  <si>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</si>
  <si>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</si>
  <si>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</si>
  <si>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</si>
  <si>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</si>
  <si>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</si>
  <si>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</si>
  <si>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</si>
  <si>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</si>
  <si>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</si>
  <si>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</si>
  <si>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</si>
  <si>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</si>
  <si>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</si>
  <si>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</si>
  <si>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</si>
  <si>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</si>
  <si>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</si>
  <si>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</si>
  <si>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</si>
  <si>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</si>
  <si>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</si>
  <si>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</si>
  <si>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</si>
  <si>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</si>
  <si>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</si>
  <si>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</si>
  <si>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</si>
  <si>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</si>
  <si>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</si>
  <si>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</si>
  <si>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</si>
  <si>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</si>
  <si>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</si>
  <si>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</si>
  <si>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</si>
  <si>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</si>
  <si>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</si>
  <si>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</si>
  <si>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</si>
  <si>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</si>
  <si>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</si>
  <si>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</si>
  <si>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</si>
  <si>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</si>
  <si>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</si>
  <si>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</si>
  <si>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</si>
  <si>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</si>
  <si>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</si>
  <si>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</si>
  <si>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</si>
  <si>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</si>
  <si>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</si>
  <si>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</si>
  <si>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</si>
  <si>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</si>
  <si>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</si>
  <si>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</si>
  <si>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</si>
  <si>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</si>
  <si>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</si>
  <si>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</si>
  <si>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</si>
  <si>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</si>
  <si>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</si>
  <si>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</si>
  <si>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</si>
  <si>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</si>
  <si>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</si>
  <si>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</si>
  <si>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</si>
  <si>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</si>
  <si>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</si>
  <si>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</si>
  <si>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</si>
  <si>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</si>
  <si>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</si>
  <si>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</si>
  <si>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</si>
  <si>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</si>
  <si>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</si>
  <si>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</si>
  <si>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</si>
  <si>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</si>
  <si>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</si>
  <si>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</si>
  <si>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</si>
  <si>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</si>
  <si>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</si>
  <si>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</si>
  <si>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</si>
  <si>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</si>
  <si>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</si>
  <si>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</si>
  <si>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</si>
  <si>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</si>
  <si>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</si>
  <si>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</si>
  <si>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</si>
  <si>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</si>
  <si>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</si>
  <si>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</si>
  <si>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</si>
  <si>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</si>
  <si>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</si>
  <si>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</si>
  <si>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Stav alokace výzev IROP k 11.8.2017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</si>
</sst>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T1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7" t="s">
        <v>115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</row>
    <row r="2" spans="1:20" s="9" customFormat="1" ht="12.75" x14ac:dyDescent="0.25">
      <c r="A2" s="101" t="s">
        <v>112</v>
      </c>
      <c r="B2" s="93" t="s">
        <v>0</v>
      </c>
      <c r="C2" s="93" t="s">
        <v>26</v>
      </c>
      <c r="D2" s="93" t="s">
        <v>35</v>
      </c>
      <c r="E2" s="104" t="s">
        <v>66</v>
      </c>
      <c r="F2" s="93" t="s">
        <v>78</v>
      </c>
      <c r="G2" s="93" t="s">
        <v>29</v>
      </c>
      <c r="H2" s="93" t="s">
        <v>25</v>
      </c>
      <c r="I2" s="106" t="s">
        <v>32</v>
      </c>
      <c r="J2" s="106"/>
      <c r="K2" s="106"/>
      <c r="L2" s="107" t="s">
        <v>73</v>
      </c>
      <c r="M2" s="107"/>
      <c r="N2" s="107"/>
      <c r="O2" s="93" t="s">
        <v>74</v>
      </c>
      <c r="P2" s="93"/>
      <c r="Q2" s="93"/>
      <c r="R2" s="94" t="s">
        <v>71</v>
      </c>
      <c r="S2" s="94"/>
      <c r="T2" s="95"/>
    </row>
    <row r="3" spans="1:20" s="9" customFormat="1" ht="39" thickBot="1" x14ac:dyDescent="0.3">
      <c r="A3" s="102"/>
      <c r="B3" s="103"/>
      <c r="C3" s="103"/>
      <c r="D3" s="103"/>
      <c r="E3" s="105"/>
      <c r="F3" s="103"/>
      <c r="G3" s="103"/>
      <c r="H3" s="103"/>
      <c r="I3" s="80" t="s">
        <v>72</v>
      </c>
      <c r="J3" s="80" t="s">
        <v>75</v>
      </c>
      <c r="K3" s="80" t="s">
        <v>76</v>
      </c>
      <c r="L3" s="84" t="s">
        <v>72</v>
      </c>
      <c r="M3" s="84" t="s">
        <v>75</v>
      </c>
      <c r="N3" s="84" t="s">
        <v>69</v>
      </c>
      <c r="O3" s="79" t="s">
        <v>72</v>
      </c>
      <c r="P3" s="79" t="s">
        <v>75</v>
      </c>
      <c r="Q3" s="81" t="s">
        <v>70</v>
      </c>
      <c r="R3" s="82" t="s">
        <v>72</v>
      </c>
      <c r="S3" s="82" t="s">
        <v>75</v>
      </c>
      <c r="T3" s="83" t="s">
        <v>77</v>
      </c>
    </row>
    <row r="4" spans="1:20" s="8" customFormat="1" ht="25.5" x14ac:dyDescent="0.25">
      <c r="A4" s="16">
        <v>1</v>
      </c>
      <c r="B4" s="13" t="s">
        <v>15</v>
      </c>
      <c r="C4" s="88" t="s">
        <v>87</v>
      </c>
      <c r="D4" s="14" t="s">
        <v>1</v>
      </c>
      <c r="E4" s="85" t="s">
        <v>103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9187444837.289999</v>
      </c>
      <c r="K4" s="63">
        <f t="shared" ref="K4:K35" si="0">J4/F4</f>
        <v>0.88377420566053766</v>
      </c>
      <c r="L4" s="61">
        <v>3</v>
      </c>
      <c r="M4" s="62">
        <v>359815310.73000002</v>
      </c>
      <c r="N4" s="63">
        <f t="shared" ref="N4:N35" si="1">M4/F4</f>
        <v>3.4611961873689333E-2</v>
      </c>
      <c r="O4" s="64">
        <v>109</v>
      </c>
      <c r="P4" s="65">
        <v>5749077829.5299997</v>
      </c>
      <c r="Q4" s="44">
        <f t="shared" ref="Q4:Q35" si="2">P4/F4</f>
        <v>0.5530250011897957</v>
      </c>
      <c r="R4" s="78">
        <f>I4-L4-O4</f>
        <v>42</v>
      </c>
      <c r="S4" s="65">
        <f>J4-M4-P4</f>
        <v>3078551697.0299997</v>
      </c>
      <c r="T4" s="39">
        <f t="shared" ref="T4:T35" si="3">IF(J4=0,"",S4/J4)</f>
        <v>0.33508246868974656</v>
      </c>
    </row>
    <row r="5" spans="1:20" s="10" customFormat="1" ht="12.75" x14ac:dyDescent="0.25">
      <c r="A5" s="17">
        <v>2</v>
      </c>
      <c r="B5" s="6" t="s">
        <v>6</v>
      </c>
      <c r="C5" s="87" t="s">
        <v>88</v>
      </c>
      <c r="D5" s="6" t="s">
        <v>1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55">
        <v>35673411.649999999</v>
      </c>
      <c r="K5" s="37">
        <f t="shared" si="0"/>
        <v>6.6617015219421094E-2</v>
      </c>
      <c r="L5" s="24">
        <v>0</v>
      </c>
      <c r="M5" s="55">
        <v>0</v>
      </c>
      <c r="N5" s="63">
        <f t="shared" si="1"/>
        <v>0</v>
      </c>
      <c r="O5" s="40">
        <v>33</v>
      </c>
      <c r="P5" s="58">
        <v>34830041.649999999</v>
      </c>
      <c r="Q5" s="44">
        <f t="shared" si="2"/>
        <v>6.5042094584500471E-2</v>
      </c>
      <c r="R5" s="78">
        <f t="shared" ref="R5:R43" si="4">I5-L5-O5</f>
        <v>2</v>
      </c>
      <c r="S5" s="65">
        <f t="shared" ref="S5:S43" si="5">J5-M5-P5</f>
        <v>843370</v>
      </c>
      <c r="T5" s="39">
        <f t="shared" si="3"/>
        <v>2.3641416982331152E-2</v>
      </c>
    </row>
    <row r="6" spans="1:20" s="4" customFormat="1" ht="12.75" x14ac:dyDescent="0.25">
      <c r="A6" s="17">
        <v>3</v>
      </c>
      <c r="B6" s="6" t="s">
        <v>8</v>
      </c>
      <c r="C6" s="87" t="s">
        <v>88</v>
      </c>
      <c r="D6" s="6" t="s">
        <v>1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69">
        <v>8813115.1799999997</v>
      </c>
      <c r="K6" s="37">
        <f t="shared" si="0"/>
        <v>4.408320918367347E-2</v>
      </c>
      <c r="L6" s="24">
        <v>0</v>
      </c>
      <c r="M6" s="69">
        <v>0</v>
      </c>
      <c r="N6" s="63">
        <f t="shared" si="1"/>
        <v>0</v>
      </c>
      <c r="O6" s="40">
        <v>11</v>
      </c>
      <c r="P6" s="58">
        <v>8813115.1799999997</v>
      </c>
      <c r="Q6" s="44">
        <f t="shared" si="2"/>
        <v>4.408320918367347E-2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7" t="s">
        <v>89</v>
      </c>
      <c r="D7" s="6" t="s">
        <v>1</v>
      </c>
      <c r="E7" s="85" t="s">
        <v>103</v>
      </c>
      <c r="F7" s="21">
        <v>400000000</v>
      </c>
      <c r="G7" s="15">
        <v>42264</v>
      </c>
      <c r="H7" s="30">
        <v>43083</v>
      </c>
      <c r="I7" s="24">
        <v>4</v>
      </c>
      <c r="J7" s="55">
        <v>110576239.10000001</v>
      </c>
      <c r="K7" s="37">
        <f t="shared" si="0"/>
        <v>0.27644059775000002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110576239.10000001</v>
      </c>
      <c r="Q7" s="44">
        <f t="shared" si="2"/>
        <v>0.27644059775000002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14</v>
      </c>
      <c r="C8" s="87" t="s">
        <v>90</v>
      </c>
      <c r="D8" s="6" t="s">
        <v>1</v>
      </c>
      <c r="E8" s="85" t="s">
        <v>103</v>
      </c>
      <c r="F8" s="21">
        <v>1480000000</v>
      </c>
      <c r="G8" s="15">
        <v>42310</v>
      </c>
      <c r="H8" s="30">
        <v>42901</v>
      </c>
      <c r="I8" s="24">
        <v>31</v>
      </c>
      <c r="J8" s="69">
        <v>1682883718.6799998</v>
      </c>
      <c r="K8" s="37">
        <f t="shared" si="0"/>
        <v>1.1370835937027026</v>
      </c>
      <c r="L8" s="24">
        <v>11</v>
      </c>
      <c r="M8" s="69">
        <v>603250417.52999997</v>
      </c>
      <c r="N8" s="63">
        <f t="shared" si="1"/>
        <v>0.4076016334662162</v>
      </c>
      <c r="O8" s="40">
        <v>18</v>
      </c>
      <c r="P8" s="58">
        <v>943633301.14999998</v>
      </c>
      <c r="Q8" s="44">
        <f t="shared" si="2"/>
        <v>0.63759006834459453</v>
      </c>
      <c r="R8" s="78">
        <f t="shared" si="4"/>
        <v>2</v>
      </c>
      <c r="S8" s="65">
        <f t="shared" si="5"/>
        <v>135999999.99999988</v>
      </c>
      <c r="T8" s="39">
        <f t="shared" si="3"/>
        <v>8.081366436100168E-2</v>
      </c>
    </row>
    <row r="9" spans="1:20" s="4" customFormat="1" ht="38.25" x14ac:dyDescent="0.25">
      <c r="A9" s="17">
        <v>6</v>
      </c>
      <c r="B9" s="6" t="s">
        <v>28</v>
      </c>
      <c r="C9" s="87" t="s">
        <v>91</v>
      </c>
      <c r="D9" s="6" t="s">
        <v>1</v>
      </c>
      <c r="E9" s="85" t="s">
        <v>103</v>
      </c>
      <c r="F9" s="21">
        <v>1900000000</v>
      </c>
      <c r="G9" s="15">
        <v>42277</v>
      </c>
      <c r="H9" s="30">
        <v>43281</v>
      </c>
      <c r="I9" s="24">
        <v>210</v>
      </c>
      <c r="J9" s="55">
        <v>1530763237.7600002</v>
      </c>
      <c r="K9" s="37">
        <f t="shared" si="0"/>
        <v>0.80566486197894749</v>
      </c>
      <c r="L9" s="24">
        <v>8</v>
      </c>
      <c r="M9" s="55">
        <v>70157685.280000001</v>
      </c>
      <c r="N9" s="63">
        <f t="shared" si="1"/>
        <v>3.6925097515789478E-2</v>
      </c>
      <c r="O9" s="40">
        <v>158</v>
      </c>
      <c r="P9" s="58">
        <v>1103250243.3200002</v>
      </c>
      <c r="Q9" s="44">
        <f t="shared" si="2"/>
        <v>0.58065802280000012</v>
      </c>
      <c r="R9" s="78">
        <f t="shared" si="4"/>
        <v>44</v>
      </c>
      <c r="S9" s="65">
        <f t="shared" si="5"/>
        <v>357355309.16000009</v>
      </c>
      <c r="T9" s="39">
        <f t="shared" si="3"/>
        <v>0.23344910587409065</v>
      </c>
    </row>
    <row r="10" spans="1:20" s="4" customFormat="1" ht="25.5" x14ac:dyDescent="0.25">
      <c r="A10" s="18">
        <v>7</v>
      </c>
      <c r="B10" s="7" t="s">
        <v>13</v>
      </c>
      <c r="C10" s="89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207509402.21000001</v>
      </c>
      <c r="K10" s="38">
        <f t="shared" si="0"/>
        <v>0.12206435424117648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141662505.50999999</v>
      </c>
      <c r="Q10" s="48">
        <f t="shared" si="2"/>
        <v>8.3330885594117637E-2</v>
      </c>
      <c r="R10" s="41">
        <f t="shared" si="4"/>
        <v>1</v>
      </c>
      <c r="S10" s="54">
        <f t="shared" si="5"/>
        <v>65846896.700000018</v>
      </c>
      <c r="T10" s="49">
        <f t="shared" si="3"/>
        <v>0.31732006356686815</v>
      </c>
    </row>
    <row r="11" spans="1:20" s="4" customFormat="1" ht="12.75" x14ac:dyDescent="0.25">
      <c r="A11" s="17">
        <v>8</v>
      </c>
      <c r="B11" s="6" t="s">
        <v>9</v>
      </c>
      <c r="C11" s="87" t="s">
        <v>93</v>
      </c>
      <c r="D11" s="6" t="s">
        <v>1</v>
      </c>
      <c r="E11" s="85" t="s">
        <v>103</v>
      </c>
      <c r="F11" s="21">
        <v>3819057743</v>
      </c>
      <c r="G11" s="15">
        <v>42277</v>
      </c>
      <c r="H11" s="30">
        <v>45016</v>
      </c>
      <c r="I11" s="24">
        <v>29</v>
      </c>
      <c r="J11" s="55">
        <v>1559829639.8399999</v>
      </c>
      <c r="K11" s="37">
        <f t="shared" si="0"/>
        <v>0.40843311225106027</v>
      </c>
      <c r="L11" s="24">
        <v>1</v>
      </c>
      <c r="M11" s="55">
        <v>20268327.57</v>
      </c>
      <c r="N11" s="44">
        <f t="shared" si="1"/>
        <v>5.30715399816881E-3</v>
      </c>
      <c r="O11" s="40">
        <v>21</v>
      </c>
      <c r="P11" s="58">
        <v>1404404881.7999995</v>
      </c>
      <c r="Q11" s="44">
        <f t="shared" si="2"/>
        <v>0.36773596428966049</v>
      </c>
      <c r="R11" s="40">
        <f t="shared" si="4"/>
        <v>7</v>
      </c>
      <c r="S11" s="58">
        <f t="shared" si="5"/>
        <v>135156430.47000051</v>
      </c>
      <c r="T11" s="39">
        <f t="shared" si="3"/>
        <v>8.6648199917437288E-2</v>
      </c>
    </row>
    <row r="12" spans="1:20" s="4" customFormat="1" ht="12.75" x14ac:dyDescent="0.25">
      <c r="A12" s="17">
        <v>9</v>
      </c>
      <c r="B12" s="6" t="s">
        <v>7</v>
      </c>
      <c r="C12" s="87" t="s">
        <v>88</v>
      </c>
      <c r="D12" s="6" t="s">
        <v>1</v>
      </c>
      <c r="E12" s="85" t="s">
        <v>103</v>
      </c>
      <c r="F12" s="21">
        <v>150000000</v>
      </c>
      <c r="G12" s="15">
        <v>42306</v>
      </c>
      <c r="H12" s="30">
        <v>42920</v>
      </c>
      <c r="I12" s="24">
        <v>167</v>
      </c>
      <c r="J12" s="55">
        <v>179962452.62</v>
      </c>
      <c r="K12" s="37">
        <f t="shared" si="0"/>
        <v>1.1997496841333333</v>
      </c>
      <c r="L12" s="24">
        <v>46</v>
      </c>
      <c r="M12" s="55">
        <v>45232893.649999999</v>
      </c>
      <c r="N12" s="44">
        <f t="shared" si="1"/>
        <v>0.3015526243333333</v>
      </c>
      <c r="O12" s="40">
        <v>115</v>
      </c>
      <c r="P12" s="58">
        <v>130622851.97</v>
      </c>
      <c r="Q12" s="44">
        <f t="shared" si="2"/>
        <v>0.87081901313333332</v>
      </c>
      <c r="R12" s="40">
        <f t="shared" si="4"/>
        <v>6</v>
      </c>
      <c r="S12" s="58">
        <f t="shared" si="5"/>
        <v>4106707</v>
      </c>
      <c r="T12" s="39">
        <f t="shared" si="3"/>
        <v>2.2819799020363005E-2</v>
      </c>
    </row>
    <row r="13" spans="1:20" s="4" customFormat="1" ht="12.75" x14ac:dyDescent="0.25">
      <c r="A13" s="17">
        <v>10</v>
      </c>
      <c r="B13" s="6" t="s">
        <v>17</v>
      </c>
      <c r="C13" s="87" t="s">
        <v>89</v>
      </c>
      <c r="D13" s="6" t="s">
        <v>1</v>
      </c>
      <c r="E13" s="85" t="s">
        <v>103</v>
      </c>
      <c r="F13" s="21">
        <v>1200000000</v>
      </c>
      <c r="G13" s="15">
        <v>42298</v>
      </c>
      <c r="H13" s="30">
        <v>43061</v>
      </c>
      <c r="I13" s="24">
        <v>7</v>
      </c>
      <c r="J13" s="69">
        <v>192602681.76999998</v>
      </c>
      <c r="K13" s="37">
        <f t="shared" si="0"/>
        <v>0.16050223480833331</v>
      </c>
      <c r="L13" s="24">
        <v>3</v>
      </c>
      <c r="M13" s="69">
        <v>79646783.579999998</v>
      </c>
      <c r="N13" s="44">
        <f t="shared" si="1"/>
        <v>6.6372319649999997E-2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11</v>
      </c>
      <c r="C14" s="89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0</v>
      </c>
      <c r="M14" s="53">
        <v>0</v>
      </c>
      <c r="N14" s="48">
        <f t="shared" si="1"/>
        <v>0</v>
      </c>
      <c r="O14" s="41">
        <v>26</v>
      </c>
      <c r="P14" s="54">
        <v>91047900.5</v>
      </c>
      <c r="Q14" s="48">
        <f t="shared" si="2"/>
        <v>0.68457068045112779</v>
      </c>
      <c r="R14" s="41">
        <f t="shared" si="4"/>
        <v>110</v>
      </c>
      <c r="S14" s="54">
        <f t="shared" si="5"/>
        <v>398217220.73999989</v>
      </c>
      <c r="T14" s="49">
        <f t="shared" si="3"/>
        <v>0.81390886750879154</v>
      </c>
    </row>
    <row r="15" spans="1:20" s="4" customFormat="1" ht="12.75" x14ac:dyDescent="0.25">
      <c r="A15" s="18">
        <v>12</v>
      </c>
      <c r="B15" s="7" t="s">
        <v>3</v>
      </c>
      <c r="C15" s="89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9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3711862877.6899996</v>
      </c>
      <c r="K16" s="38">
        <f t="shared" si="0"/>
        <v>1.1428149253971673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696957059.50999928</v>
      </c>
      <c r="T16" s="49">
        <f t="shared" si="3"/>
        <v>0.18776476461429414</v>
      </c>
    </row>
    <row r="17" spans="1:22" s="4" customFormat="1" ht="25.5" x14ac:dyDescent="0.25">
      <c r="A17" s="18">
        <v>14</v>
      </c>
      <c r="B17" s="7" t="s">
        <v>4</v>
      </c>
      <c r="C17" s="89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852947699.68000007</v>
      </c>
      <c r="K17" s="38">
        <f t="shared" si="0"/>
        <v>0.87481815351794878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679513296.41000009</v>
      </c>
      <c r="Q17" s="48">
        <f t="shared" si="2"/>
        <v>0.6969367142666667</v>
      </c>
      <c r="R17" s="41">
        <f t="shared" si="4"/>
        <v>22</v>
      </c>
      <c r="S17" s="54">
        <f t="shared" si="5"/>
        <v>173434403.26999998</v>
      </c>
      <c r="T17" s="49">
        <f t="shared" si="3"/>
        <v>0.20333533150399172</v>
      </c>
    </row>
    <row r="18" spans="1:22" s="4" customFormat="1" ht="25.5" x14ac:dyDescent="0.25">
      <c r="A18" s="18">
        <v>15</v>
      </c>
      <c r="B18" s="7" t="s">
        <v>10</v>
      </c>
      <c r="C18" s="89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2278021885.77</v>
      </c>
      <c r="K18" s="38">
        <f t="shared" si="0"/>
        <v>1.3107943020853097</v>
      </c>
      <c r="L18" s="29">
        <v>0</v>
      </c>
      <c r="M18" s="53">
        <v>0</v>
      </c>
      <c r="N18" s="48">
        <f t="shared" si="1"/>
        <v>0</v>
      </c>
      <c r="O18" s="41">
        <v>117</v>
      </c>
      <c r="P18" s="54">
        <v>1555713242.3900001</v>
      </c>
      <c r="Q18" s="48">
        <f t="shared" si="2"/>
        <v>0.8951714057453809</v>
      </c>
      <c r="R18" s="41">
        <f t="shared" si="4"/>
        <v>65</v>
      </c>
      <c r="S18" s="54">
        <f t="shared" si="5"/>
        <v>722308643.37999988</v>
      </c>
      <c r="T18" s="49">
        <f t="shared" si="3"/>
        <v>0.3170771307738558</v>
      </c>
    </row>
    <row r="19" spans="1:22" s="4" customFormat="1" ht="25.5" x14ac:dyDescent="0.25">
      <c r="A19" s="17">
        <v>16</v>
      </c>
      <c r="B19" s="6" t="s">
        <v>16</v>
      </c>
      <c r="C19" s="87" t="s">
        <v>97</v>
      </c>
      <c r="D19" s="6" t="s">
        <v>1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315547266.11000001</v>
      </c>
      <c r="K19" s="37">
        <f t="shared" si="0"/>
        <v>0.23373871563703705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112994693.70000003</v>
      </c>
      <c r="Q19" s="44">
        <f t="shared" si="2"/>
        <v>8.3699773111111139E-2</v>
      </c>
      <c r="R19" s="40">
        <f t="shared" si="4"/>
        <v>120</v>
      </c>
      <c r="S19" s="58">
        <f t="shared" si="5"/>
        <v>202552572.40999997</v>
      </c>
      <c r="T19" s="39">
        <f t="shared" si="3"/>
        <v>0.64190881736047112</v>
      </c>
    </row>
    <row r="20" spans="1:22" s="4" customFormat="1" ht="25.5" x14ac:dyDescent="0.25">
      <c r="A20" s="17">
        <v>17</v>
      </c>
      <c r="B20" s="6" t="s">
        <v>27</v>
      </c>
      <c r="C20" s="87" t="s">
        <v>89</v>
      </c>
      <c r="D20" s="6" t="s">
        <v>1</v>
      </c>
      <c r="E20" s="85" t="s">
        <v>103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9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1730280699.5300002</v>
      </c>
      <c r="K21" s="38">
        <f t="shared" si="0"/>
        <v>1.6140377040820135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1050779005.9300004</v>
      </c>
      <c r="Q21" s="48">
        <f t="shared" si="2"/>
        <v>0.98018600952407642</v>
      </c>
      <c r="R21" s="41">
        <f t="shared" si="4"/>
        <v>95</v>
      </c>
      <c r="S21" s="54">
        <f t="shared" si="5"/>
        <v>679501693.59999979</v>
      </c>
      <c r="T21" s="49">
        <f t="shared" si="3"/>
        <v>0.39271182634388413</v>
      </c>
    </row>
    <row r="22" spans="1:22" s="4" customFormat="1" ht="12.75" x14ac:dyDescent="0.25">
      <c r="A22" s="17">
        <v>19</v>
      </c>
      <c r="B22" s="6" t="s">
        <v>2</v>
      </c>
      <c r="C22" s="87" t="s">
        <v>99</v>
      </c>
      <c r="D22" s="6" t="s">
        <v>1</v>
      </c>
      <c r="E22" s="85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4181024886.1600008</v>
      </c>
      <c r="K22" s="37">
        <f t="shared" si="0"/>
        <v>2.7473936424195258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1600349168.0100002</v>
      </c>
      <c r="Q22" s="44">
        <f t="shared" si="2"/>
        <v>1.0516055870406973</v>
      </c>
      <c r="R22" s="40">
        <f t="shared" si="4"/>
        <v>182</v>
      </c>
      <c r="S22" s="73">
        <f t="shared" si="5"/>
        <v>2580675718.1500006</v>
      </c>
      <c r="T22" s="39">
        <f t="shared" si="3"/>
        <v>0.61723519673191496</v>
      </c>
    </row>
    <row r="23" spans="1:22" s="4" customFormat="1" ht="12.75" x14ac:dyDescent="0.25">
      <c r="A23" s="18">
        <v>20</v>
      </c>
      <c r="B23" s="7" t="s">
        <v>21</v>
      </c>
      <c r="C23" s="89" t="s">
        <v>98</v>
      </c>
      <c r="D23" s="7" t="s">
        <v>5</v>
      </c>
      <c r="E23" s="18" t="s">
        <v>104</v>
      </c>
      <c r="F23" s="22">
        <v>2776914810</v>
      </c>
      <c r="G23" s="31">
        <v>42398</v>
      </c>
      <c r="H23" s="32">
        <v>42580</v>
      </c>
      <c r="I23" s="29">
        <v>37</v>
      </c>
      <c r="J23" s="53">
        <v>3609595592.5</v>
      </c>
      <c r="K23" s="38">
        <f t="shared" si="0"/>
        <v>1.299858238179082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3423163035.5</v>
      </c>
      <c r="Q23" s="48">
        <f t="shared" si="2"/>
        <v>1.2327216604458962</v>
      </c>
      <c r="R23" s="41">
        <f t="shared" si="4"/>
        <v>2</v>
      </c>
      <c r="S23" s="54">
        <f t="shared" si="5"/>
        <v>186432557</v>
      </c>
      <c r="T23" s="49">
        <f t="shared" si="3"/>
        <v>5.1649153547108889E-2</v>
      </c>
    </row>
    <row r="24" spans="1:22" s="11" customFormat="1" ht="12.75" x14ac:dyDescent="0.25">
      <c r="A24" s="18">
        <v>21</v>
      </c>
      <c r="B24" s="7" t="s">
        <v>22</v>
      </c>
      <c r="C24" s="89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70">
        <v>1955333979.1499999</v>
      </c>
      <c r="K24" s="38">
        <f t="shared" si="0"/>
        <v>0.92450779156028362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1644823566.0799999</v>
      </c>
      <c r="Q24" s="48">
        <f t="shared" si="2"/>
        <v>0.77769435748463356</v>
      </c>
      <c r="R24" s="41">
        <f t="shared" si="4"/>
        <v>5</v>
      </c>
      <c r="S24" s="54">
        <f t="shared" si="5"/>
        <v>310510413.06999993</v>
      </c>
      <c r="T24" s="49">
        <f t="shared" si="3"/>
        <v>0.15880172716324473</v>
      </c>
      <c r="V24" s="86"/>
    </row>
    <row r="25" spans="1:22" s="11" customFormat="1" ht="12.75" x14ac:dyDescent="0.25">
      <c r="A25" s="18">
        <v>22</v>
      </c>
      <c r="B25" s="7" t="s">
        <v>20</v>
      </c>
      <c r="C25" s="89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336242015.04000002</v>
      </c>
      <c r="K25" s="38">
        <f t="shared" si="0"/>
        <v>1.9296528840172167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327914922.38</v>
      </c>
      <c r="Q25" s="48">
        <f t="shared" si="2"/>
        <v>1.8818646908464849</v>
      </c>
      <c r="R25" s="41">
        <f t="shared" si="4"/>
        <v>1</v>
      </c>
      <c r="S25" s="54">
        <f t="shared" si="5"/>
        <v>8327092.6600000262</v>
      </c>
      <c r="T25" s="49">
        <f t="shared" si="3"/>
        <v>2.4765175937365883E-2</v>
      </c>
      <c r="V25" s="86"/>
    </row>
    <row r="26" spans="1:22" s="11" customFormat="1" ht="38.25" x14ac:dyDescent="0.25">
      <c r="A26" s="19">
        <v>23</v>
      </c>
      <c r="B26" s="5" t="s">
        <v>23</v>
      </c>
      <c r="C26" s="90" t="s">
        <v>89</v>
      </c>
      <c r="D26" s="5" t="s">
        <v>1</v>
      </c>
      <c r="E26" s="85" t="s">
        <v>103</v>
      </c>
      <c r="F26" s="23">
        <v>1332500000</v>
      </c>
      <c r="G26" s="15">
        <v>42430</v>
      </c>
      <c r="H26" s="30">
        <v>43007</v>
      </c>
      <c r="I26" s="26">
        <v>6</v>
      </c>
      <c r="J26" s="69">
        <v>250236771.83999997</v>
      </c>
      <c r="K26" s="37">
        <f t="shared" si="0"/>
        <v>0.1877949507242026</v>
      </c>
      <c r="L26" s="26">
        <v>3</v>
      </c>
      <c r="M26" s="69">
        <v>159199018.04999998</v>
      </c>
      <c r="N26" s="44">
        <f t="shared" si="1"/>
        <v>0.11947393474671668</v>
      </c>
      <c r="O26" s="40">
        <v>3</v>
      </c>
      <c r="P26" s="58">
        <v>91037753.790000007</v>
      </c>
      <c r="Q26" s="44">
        <f t="shared" si="2"/>
        <v>6.8321015977485938E-2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30</v>
      </c>
      <c r="C27" s="91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800025196.88999975</v>
      </c>
      <c r="K27" s="38">
        <f t="shared" si="0"/>
        <v>0.73531727655330859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722019867.25999975</v>
      </c>
      <c r="Q27" s="48">
        <f t="shared" si="2"/>
        <v>0.66362120152573512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9.7503591053427055E-2</v>
      </c>
    </row>
    <row r="28" spans="1:22" s="4" customFormat="1" ht="12.75" x14ac:dyDescent="0.25">
      <c r="A28" s="17">
        <v>25</v>
      </c>
      <c r="B28" s="6" t="s">
        <v>31</v>
      </c>
      <c r="C28" s="87" t="s">
        <v>95</v>
      </c>
      <c r="D28" s="5" t="s">
        <v>1</v>
      </c>
      <c r="E28" s="85" t="s">
        <v>103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128593672.33</v>
      </c>
      <c r="K28" s="37">
        <f t="shared" si="0"/>
        <v>0.18718147355167394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33</v>
      </c>
      <c r="C29" s="90" t="s">
        <v>89</v>
      </c>
      <c r="D29" s="5" t="s">
        <v>1</v>
      </c>
      <c r="E29" s="85" t="s">
        <v>103</v>
      </c>
      <c r="F29" s="23">
        <v>2436000000</v>
      </c>
      <c r="G29" s="15">
        <v>42460</v>
      </c>
      <c r="H29" s="66">
        <v>43007</v>
      </c>
      <c r="I29" s="26">
        <v>23</v>
      </c>
      <c r="J29" s="71">
        <v>1107035067.1900001</v>
      </c>
      <c r="K29" s="37">
        <f t="shared" si="0"/>
        <v>0.4544478929351396</v>
      </c>
      <c r="L29" s="26">
        <v>10</v>
      </c>
      <c r="M29" s="71">
        <v>307637757.14999998</v>
      </c>
      <c r="N29" s="45">
        <f t="shared" si="1"/>
        <v>0.12628807764778324</v>
      </c>
      <c r="O29" s="40">
        <v>13</v>
      </c>
      <c r="P29" s="58">
        <v>799397310.03999996</v>
      </c>
      <c r="Q29" s="45">
        <f t="shared" si="2"/>
        <v>0.32815981528735633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34</v>
      </c>
      <c r="C30" s="90" t="s">
        <v>99</v>
      </c>
      <c r="D30" s="5" t="s">
        <v>1</v>
      </c>
      <c r="E30" s="85" t="s">
        <v>103</v>
      </c>
      <c r="F30" s="23">
        <v>869432325</v>
      </c>
      <c r="G30" s="15">
        <v>42475</v>
      </c>
      <c r="H30" s="66">
        <v>43131</v>
      </c>
      <c r="I30" s="26">
        <v>17</v>
      </c>
      <c r="J30" s="71">
        <v>698418541.09000003</v>
      </c>
      <c r="K30" s="37">
        <f t="shared" si="0"/>
        <v>0.80330408820491006</v>
      </c>
      <c r="L30" s="26">
        <v>7</v>
      </c>
      <c r="M30" s="71">
        <v>500032674.75</v>
      </c>
      <c r="N30" s="45">
        <f t="shared" si="1"/>
        <v>0.57512547023139493</v>
      </c>
      <c r="O30" s="40">
        <v>10</v>
      </c>
      <c r="P30" s="58">
        <v>197834834.28999999</v>
      </c>
      <c r="Q30" s="45">
        <f t="shared" si="2"/>
        <v>0.22754483425722638</v>
      </c>
      <c r="R30" s="40">
        <f t="shared" si="4"/>
        <v>0</v>
      </c>
      <c r="S30" s="58">
        <f t="shared" si="5"/>
        <v>551032.05000004172</v>
      </c>
      <c r="T30" s="39">
        <f t="shared" si="3"/>
        <v>7.889711076972029E-4</v>
      </c>
    </row>
    <row r="31" spans="1:22" s="11" customFormat="1" ht="38.25" x14ac:dyDescent="0.25">
      <c r="A31" s="17">
        <v>28</v>
      </c>
      <c r="B31" s="6" t="s">
        <v>36</v>
      </c>
      <c r="C31" s="87" t="s">
        <v>89</v>
      </c>
      <c r="D31" s="5" t="s">
        <v>1</v>
      </c>
      <c r="E31" s="85" t="s">
        <v>103</v>
      </c>
      <c r="F31" s="21">
        <v>1378849855</v>
      </c>
      <c r="G31" s="15">
        <v>42494</v>
      </c>
      <c r="H31" s="15">
        <v>43007</v>
      </c>
      <c r="I31" s="40">
        <v>144</v>
      </c>
      <c r="J31" s="58">
        <v>1246735406.4399998</v>
      </c>
      <c r="K31" s="37">
        <f t="shared" si="0"/>
        <v>0.90418503647737614</v>
      </c>
      <c r="L31" s="40">
        <v>58</v>
      </c>
      <c r="M31" s="58">
        <v>416252137.64999992</v>
      </c>
      <c r="N31" s="45">
        <f t="shared" si="1"/>
        <v>0.30188358517831509</v>
      </c>
      <c r="O31" s="40">
        <v>79</v>
      </c>
      <c r="P31" s="58">
        <v>789677256.50999987</v>
      </c>
      <c r="Q31" s="45">
        <f t="shared" si="2"/>
        <v>0.57270721220766985</v>
      </c>
      <c r="R31" s="40">
        <f t="shared" si="4"/>
        <v>7</v>
      </c>
      <c r="S31" s="58">
        <f t="shared" si="5"/>
        <v>40806012.280000091</v>
      </c>
      <c r="T31" s="39">
        <f t="shared" si="3"/>
        <v>3.2730290700991586E-2</v>
      </c>
    </row>
    <row r="32" spans="1:22" s="11" customFormat="1" ht="12.75" x14ac:dyDescent="0.25">
      <c r="A32" s="18">
        <v>29</v>
      </c>
      <c r="B32" s="7" t="s">
        <v>37</v>
      </c>
      <c r="C32" s="89" t="s">
        <v>92</v>
      </c>
      <c r="D32" s="7" t="s">
        <v>5</v>
      </c>
      <c r="E32" s="18" t="s">
        <v>103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357038236.30000001</v>
      </c>
      <c r="K32" s="38">
        <f t="shared" si="0"/>
        <v>1.1629910318140693</v>
      </c>
      <c r="L32" s="25">
        <v>1</v>
      </c>
      <c r="M32" s="72">
        <v>7654250</v>
      </c>
      <c r="N32" s="67">
        <f t="shared" si="1"/>
        <v>2.4932411154370358E-2</v>
      </c>
      <c r="O32" s="41">
        <v>28</v>
      </c>
      <c r="P32" s="54">
        <v>218212929.98000002</v>
      </c>
      <c r="Q32" s="67">
        <f t="shared" si="2"/>
        <v>0.71079132370398024</v>
      </c>
      <c r="R32" s="41">
        <f t="shared" si="4"/>
        <v>9</v>
      </c>
      <c r="S32" s="54">
        <f t="shared" si="5"/>
        <v>131171056.31999999</v>
      </c>
      <c r="T32" s="49">
        <f t="shared" si="3"/>
        <v>0.36738657931803143</v>
      </c>
    </row>
    <row r="33" spans="1:21" s="11" customFormat="1" ht="12.75" x14ac:dyDescent="0.25">
      <c r="A33" s="52">
        <v>30</v>
      </c>
      <c r="B33" s="50" t="s">
        <v>38</v>
      </c>
      <c r="C33" s="89" t="s">
        <v>92</v>
      </c>
      <c r="D33" s="50" t="s">
        <v>5</v>
      </c>
      <c r="E33" s="18" t="s">
        <v>103</v>
      </c>
      <c r="F33" s="51">
        <v>1099413885</v>
      </c>
      <c r="G33" s="31">
        <v>42517</v>
      </c>
      <c r="H33" s="68">
        <v>42670</v>
      </c>
      <c r="I33" s="29">
        <v>147</v>
      </c>
      <c r="J33" s="72">
        <v>1493331519.53</v>
      </c>
      <c r="K33" s="38">
        <f t="shared" si="0"/>
        <v>1.3582978529782712</v>
      </c>
      <c r="L33" s="29">
        <v>6</v>
      </c>
      <c r="M33" s="72">
        <v>91788996.539999992</v>
      </c>
      <c r="N33" s="67">
        <f t="shared" si="1"/>
        <v>8.3489027919635556E-2</v>
      </c>
      <c r="O33" s="41">
        <v>119</v>
      </c>
      <c r="P33" s="54">
        <v>988515726.06999993</v>
      </c>
      <c r="Q33" s="67">
        <f t="shared" si="2"/>
        <v>0.89912974500044629</v>
      </c>
      <c r="R33" s="41">
        <f t="shared" si="4"/>
        <v>22</v>
      </c>
      <c r="S33" s="54">
        <f t="shared" si="5"/>
        <v>413026796.92000008</v>
      </c>
      <c r="T33" s="49">
        <f t="shared" si="3"/>
        <v>0.27658078030121069</v>
      </c>
    </row>
    <row r="34" spans="1:21" s="11" customFormat="1" ht="12.75" x14ac:dyDescent="0.25">
      <c r="A34" s="19">
        <v>31</v>
      </c>
      <c r="B34" s="6" t="s">
        <v>39</v>
      </c>
      <c r="C34" s="90" t="s">
        <v>99</v>
      </c>
      <c r="D34" s="5" t="s">
        <v>1</v>
      </c>
      <c r="E34" s="85" t="s">
        <v>104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7151531877.5799999</v>
      </c>
      <c r="K34" s="37">
        <f t="shared" si="0"/>
        <v>1.678763351544601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6264410925.5</v>
      </c>
      <c r="Q34" s="45">
        <f t="shared" si="2"/>
        <v>1.4705189965962442</v>
      </c>
      <c r="R34" s="40">
        <f t="shared" si="4"/>
        <v>15</v>
      </c>
      <c r="S34" s="58">
        <f t="shared" si="5"/>
        <v>887120952.07999992</v>
      </c>
      <c r="T34" s="39">
        <f t="shared" si="3"/>
        <v>0.12404628368659275</v>
      </c>
    </row>
    <row r="35" spans="1:21" s="4" customFormat="1" ht="25.5" x14ac:dyDescent="0.25">
      <c r="A35" s="52">
        <v>32</v>
      </c>
      <c r="B35" s="7" t="s">
        <v>40</v>
      </c>
      <c r="C35" s="89" t="s">
        <v>96</v>
      </c>
      <c r="D35" s="7" t="s">
        <v>5</v>
      </c>
      <c r="E35" s="18" t="s">
        <v>104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622530833.38999999</v>
      </c>
      <c r="K35" s="38">
        <f t="shared" si="0"/>
        <v>1.029581266553379</v>
      </c>
      <c r="L35" s="29">
        <v>0</v>
      </c>
      <c r="M35" s="72">
        <v>0</v>
      </c>
      <c r="N35" s="67">
        <f t="shared" si="1"/>
        <v>0</v>
      </c>
      <c r="O35" s="41">
        <v>40</v>
      </c>
      <c r="P35" s="54">
        <v>520499240.30999982</v>
      </c>
      <c r="Q35" s="67">
        <f t="shared" si="2"/>
        <v>0.86083489898839372</v>
      </c>
      <c r="R35" s="41">
        <f t="shared" si="4"/>
        <v>6</v>
      </c>
      <c r="S35" s="54">
        <f t="shared" si="5"/>
        <v>102031593.08000016</v>
      </c>
      <c r="T35" s="49">
        <f t="shared" si="3"/>
        <v>0.16389805549772651</v>
      </c>
    </row>
    <row r="36" spans="1:21" s="4" customFormat="1" ht="25.5" x14ac:dyDescent="0.25">
      <c r="A36" s="52">
        <v>33</v>
      </c>
      <c r="B36" s="7" t="s">
        <v>41</v>
      </c>
      <c r="C36" s="89" t="s">
        <v>96</v>
      </c>
      <c r="D36" s="7" t="s">
        <v>5</v>
      </c>
      <c r="E36" s="18" t="s">
        <v>103</v>
      </c>
      <c r="F36" s="51">
        <v>3409876779</v>
      </c>
      <c r="G36" s="31">
        <v>42551</v>
      </c>
      <c r="H36" s="68">
        <v>42692</v>
      </c>
      <c r="I36" s="29">
        <v>253</v>
      </c>
      <c r="J36" s="72">
        <v>3583331656.5600009</v>
      </c>
      <c r="K36" s="38">
        <f t="shared" ref="K36:K73" si="6">J36/F36</f>
        <v>1.0508683711470856</v>
      </c>
      <c r="L36" s="29">
        <v>2</v>
      </c>
      <c r="M36" s="72">
        <v>77719721.270000041</v>
      </c>
      <c r="N36" s="67">
        <f t="shared" ref="N36:N72" si="7">M36/F36</f>
        <v>2.27925307297446E-2</v>
      </c>
      <c r="O36" s="41">
        <v>235</v>
      </c>
      <c r="P36" s="54">
        <v>3331999243.750001</v>
      </c>
      <c r="Q36" s="67">
        <f t="shared" ref="Q36:Q72" si="8">P36/F36</f>
        <v>0.9771611878383365</v>
      </c>
      <c r="R36" s="41">
        <f t="shared" si="4"/>
        <v>16</v>
      </c>
      <c r="S36" s="54">
        <f t="shared" si="5"/>
        <v>173612691.53999996</v>
      </c>
      <c r="T36" s="49">
        <f t="shared" ref="T36:T77" si="9">IF(J36=0,"",S36/J36)</f>
        <v>4.8450076124594108E-2</v>
      </c>
    </row>
    <row r="37" spans="1:21" s="4" customFormat="1" ht="12.75" x14ac:dyDescent="0.25">
      <c r="A37" s="52">
        <v>34</v>
      </c>
      <c r="B37" s="7" t="s">
        <v>42</v>
      </c>
      <c r="C37" s="89" t="s">
        <v>92</v>
      </c>
      <c r="D37" s="7" t="s">
        <v>5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170553215.25</v>
      </c>
      <c r="K37" s="38">
        <f t="shared" si="6"/>
        <v>0.62645809090909088</v>
      </c>
      <c r="L37" s="29">
        <v>0</v>
      </c>
      <c r="M37" s="72">
        <v>0</v>
      </c>
      <c r="N37" s="67">
        <f t="shared" si="7"/>
        <v>0</v>
      </c>
      <c r="O37" s="41">
        <v>23</v>
      </c>
      <c r="P37" s="54">
        <v>158864001.50999999</v>
      </c>
      <c r="Q37" s="67">
        <f t="shared" si="8"/>
        <v>0.58352250325068866</v>
      </c>
      <c r="R37" s="41">
        <f t="shared" si="4"/>
        <v>2</v>
      </c>
      <c r="S37" s="54">
        <f t="shared" si="5"/>
        <v>11689213.74000001</v>
      </c>
      <c r="T37" s="49">
        <f t="shared" si="9"/>
        <v>6.853704706103457E-2</v>
      </c>
      <c r="U37" s="92"/>
    </row>
    <row r="38" spans="1:21" s="4" customFormat="1" ht="12.75" x14ac:dyDescent="0.25">
      <c r="A38" s="18">
        <v>35</v>
      </c>
      <c r="B38" s="7" t="s">
        <v>43</v>
      </c>
      <c r="C38" s="89" t="s">
        <v>92</v>
      </c>
      <c r="D38" s="7" t="s">
        <v>5</v>
      </c>
      <c r="E38" s="18" t="s">
        <v>103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726429651.38999987</v>
      </c>
      <c r="K38" s="38">
        <f t="shared" si="6"/>
        <v>0.99899406530157631</v>
      </c>
      <c r="L38" s="25">
        <v>3</v>
      </c>
      <c r="M38" s="72">
        <v>12821791</v>
      </c>
      <c r="N38" s="67">
        <f t="shared" si="7"/>
        <v>1.7632668340324155E-2</v>
      </c>
      <c r="O38" s="41">
        <v>95</v>
      </c>
      <c r="P38" s="54">
        <v>584398829.71999991</v>
      </c>
      <c r="Q38" s="67">
        <f t="shared" si="8"/>
        <v>0.80367171348576261</v>
      </c>
      <c r="R38" s="41">
        <f t="shared" si="4"/>
        <v>21</v>
      </c>
      <c r="S38" s="54">
        <f t="shared" si="5"/>
        <v>129209030.66999996</v>
      </c>
      <c r="T38" s="49">
        <f t="shared" si="9"/>
        <v>0.17786860767971491</v>
      </c>
    </row>
    <row r="39" spans="1:21" s="4" customFormat="1" ht="12.75" x14ac:dyDescent="0.25">
      <c r="A39" s="17">
        <v>36</v>
      </c>
      <c r="B39" s="6" t="s">
        <v>44</v>
      </c>
      <c r="C39" s="87" t="s">
        <v>99</v>
      </c>
      <c r="D39" s="5" t="s">
        <v>1</v>
      </c>
      <c r="E39" s="85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2946819846.75</v>
      </c>
      <c r="K39" s="37">
        <f t="shared" si="6"/>
        <v>1.6552692306929673</v>
      </c>
      <c r="L39" s="24">
        <v>71</v>
      </c>
      <c r="M39" s="71">
        <v>1324563818.0599997</v>
      </c>
      <c r="N39" s="45">
        <f t="shared" si="7"/>
        <v>0.74402571115502658</v>
      </c>
      <c r="O39" s="40">
        <v>76</v>
      </c>
      <c r="P39" s="58">
        <v>1552818049.0299997</v>
      </c>
      <c r="Q39" s="45">
        <f t="shared" si="8"/>
        <v>0.87223925149642911</v>
      </c>
      <c r="R39" s="40">
        <f t="shared" si="4"/>
        <v>4</v>
      </c>
      <c r="S39" s="58">
        <f t="shared" si="5"/>
        <v>69437979.660000563</v>
      </c>
      <c r="T39" s="39">
        <f t="shared" si="9"/>
        <v>2.3563700284081699E-2</v>
      </c>
    </row>
    <row r="40" spans="1:21" s="4" customFormat="1" ht="25.5" x14ac:dyDescent="0.25">
      <c r="A40" s="19">
        <v>37</v>
      </c>
      <c r="B40" s="6" t="s">
        <v>45</v>
      </c>
      <c r="C40" s="90" t="s">
        <v>97</v>
      </c>
      <c r="D40" s="5" t="s">
        <v>1</v>
      </c>
      <c r="E40" s="85" t="s">
        <v>103</v>
      </c>
      <c r="F40" s="23">
        <v>3500000000</v>
      </c>
      <c r="G40" s="15">
        <v>42566</v>
      </c>
      <c r="H40" s="15">
        <v>43069</v>
      </c>
      <c r="I40" s="26">
        <v>779</v>
      </c>
      <c r="J40" s="71">
        <v>1570966714.8599997</v>
      </c>
      <c r="K40" s="37">
        <f t="shared" si="6"/>
        <v>0.44884763281714274</v>
      </c>
      <c r="L40" s="26">
        <v>148</v>
      </c>
      <c r="M40" s="71">
        <v>299799484.75999999</v>
      </c>
      <c r="N40" s="45">
        <f t="shared" si="7"/>
        <v>8.5656995645714287E-2</v>
      </c>
      <c r="O40" s="40">
        <v>532</v>
      </c>
      <c r="P40" s="58">
        <v>1108926281.1799998</v>
      </c>
      <c r="Q40" s="45">
        <f t="shared" si="8"/>
        <v>0.31683608033714283</v>
      </c>
      <c r="R40" s="40">
        <f t="shared" si="4"/>
        <v>99</v>
      </c>
      <c r="S40" s="58">
        <f t="shared" si="5"/>
        <v>162240948.91999984</v>
      </c>
      <c r="T40" s="39">
        <f t="shared" si="9"/>
        <v>0.10327459352597315</v>
      </c>
    </row>
    <row r="41" spans="1:21" s="4" customFormat="1" ht="25.5" x14ac:dyDescent="0.25">
      <c r="A41" s="52">
        <v>38</v>
      </c>
      <c r="B41" s="7" t="s">
        <v>46</v>
      </c>
      <c r="C41" s="89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222978075.63999999</v>
      </c>
      <c r="K41" s="38">
        <f t="shared" si="6"/>
        <v>0.99101367832012155</v>
      </c>
      <c r="L41" s="29">
        <v>0</v>
      </c>
      <c r="M41" s="72">
        <v>0</v>
      </c>
      <c r="N41" s="67">
        <f t="shared" si="7"/>
        <v>0</v>
      </c>
      <c r="O41" s="41">
        <v>16</v>
      </c>
      <c r="P41" s="54">
        <v>168502570.82999998</v>
      </c>
      <c r="Q41" s="67">
        <f t="shared" si="8"/>
        <v>0.74890032145689167</v>
      </c>
      <c r="R41" s="41">
        <f t="shared" si="4"/>
        <v>4</v>
      </c>
      <c r="S41" s="54">
        <f t="shared" si="5"/>
        <v>54475504.810000002</v>
      </c>
      <c r="T41" s="49">
        <f t="shared" si="9"/>
        <v>0.24430879427783372</v>
      </c>
    </row>
    <row r="42" spans="1:21" s="11" customFormat="1" ht="25.5" x14ac:dyDescent="0.25">
      <c r="A42" s="52">
        <v>39</v>
      </c>
      <c r="B42" s="50" t="s">
        <v>47</v>
      </c>
      <c r="C42" s="89" t="s">
        <v>92</v>
      </c>
      <c r="D42" s="7" t="s">
        <v>5</v>
      </c>
      <c r="E42" s="18" t="s">
        <v>104</v>
      </c>
      <c r="F42" s="51">
        <v>487587999</v>
      </c>
      <c r="G42" s="31">
        <v>42569</v>
      </c>
      <c r="H42" s="31">
        <v>42674</v>
      </c>
      <c r="I42" s="29">
        <v>75</v>
      </c>
      <c r="J42" s="72">
        <v>858353361.13999987</v>
      </c>
      <c r="K42" s="38">
        <f t="shared" si="6"/>
        <v>1.7604070709295696</v>
      </c>
      <c r="L42" s="29">
        <v>0</v>
      </c>
      <c r="M42" s="72">
        <v>0</v>
      </c>
      <c r="N42" s="67">
        <f t="shared" si="7"/>
        <v>0</v>
      </c>
      <c r="O42" s="41">
        <v>62</v>
      </c>
      <c r="P42" s="54">
        <v>710455602.59000015</v>
      </c>
      <c r="Q42" s="67">
        <f t="shared" si="8"/>
        <v>1.4570818068678515</v>
      </c>
      <c r="R42" s="41">
        <f t="shared" si="4"/>
        <v>13</v>
      </c>
      <c r="S42" s="54">
        <f t="shared" si="5"/>
        <v>147897758.54999971</v>
      </c>
      <c r="T42" s="49">
        <f t="shared" si="9"/>
        <v>0.17230404778001115</v>
      </c>
    </row>
    <row r="43" spans="1:21" s="11" customFormat="1" ht="25.5" x14ac:dyDescent="0.25">
      <c r="A43" s="19">
        <v>40</v>
      </c>
      <c r="B43" s="6" t="s">
        <v>48</v>
      </c>
      <c r="C43" s="90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44865</v>
      </c>
      <c r="I43" s="26">
        <v>2</v>
      </c>
      <c r="J43" s="71">
        <v>27590911.380000003</v>
      </c>
      <c r="K43" s="37">
        <f t="shared" si="6"/>
        <v>3.2869801501072195E-2</v>
      </c>
      <c r="L43" s="26">
        <v>2</v>
      </c>
      <c r="M43" s="71">
        <v>27590911.380000003</v>
      </c>
      <c r="N43" s="45">
        <f t="shared" si="7"/>
        <v>3.2869801501072195E-2</v>
      </c>
      <c r="O43" s="40"/>
      <c r="P43" s="58"/>
      <c r="Q43" s="45">
        <f t="shared" si="8"/>
        <v>0</v>
      </c>
      <c r="R43" s="40">
        <f t="shared" si="4"/>
        <v>0</v>
      </c>
      <c r="S43" s="58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49</v>
      </c>
      <c r="C44" s="90" t="s">
        <v>95</v>
      </c>
      <c r="D44" s="5" t="s">
        <v>1</v>
      </c>
      <c r="E44" s="19" t="s">
        <v>106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1" s="4" customFormat="1" ht="25.5" x14ac:dyDescent="0.25">
      <c r="A45" s="17">
        <v>42</v>
      </c>
      <c r="B45" s="6" t="s">
        <v>50</v>
      </c>
      <c r="C45" s="87" t="s">
        <v>87</v>
      </c>
      <c r="D45" s="5" t="s">
        <v>1</v>
      </c>
      <c r="E45" s="19" t="s">
        <v>103</v>
      </c>
      <c r="F45" s="74">
        <v>3898000000</v>
      </c>
      <c r="G45" s="15">
        <v>42605</v>
      </c>
      <c r="H45" s="15">
        <v>44865</v>
      </c>
      <c r="I45" s="24">
        <v>6</v>
      </c>
      <c r="J45" s="71">
        <v>460104105.01999998</v>
      </c>
      <c r="K45" s="37">
        <f t="shared" si="6"/>
        <v>0.11803594279630579</v>
      </c>
      <c r="L45" s="24">
        <v>4</v>
      </c>
      <c r="M45" s="71">
        <v>231856753.19</v>
      </c>
      <c r="N45" s="45">
        <f t="shared" si="7"/>
        <v>5.9480952588506927E-2</v>
      </c>
      <c r="O45" s="40"/>
      <c r="P45" s="58"/>
      <c r="Q45" s="45">
        <f t="shared" si="8"/>
        <v>0</v>
      </c>
      <c r="R45" s="40">
        <f t="shared" ref="R45" si="10">I45-L45-O45</f>
        <v>2</v>
      </c>
      <c r="S45" s="58">
        <f t="shared" ref="S45" si="11">J45-M45-P45</f>
        <v>228247351.82999998</v>
      </c>
      <c r="T45" s="39">
        <f t="shared" si="9"/>
        <v>0.49607762534541705</v>
      </c>
    </row>
    <row r="46" spans="1:21" s="11" customFormat="1" ht="12.75" x14ac:dyDescent="0.25">
      <c r="A46" s="52">
        <v>43</v>
      </c>
      <c r="B46" s="50" t="s">
        <v>51</v>
      </c>
      <c r="C46" s="89" t="s">
        <v>94</v>
      </c>
      <c r="D46" s="7" t="s">
        <v>5</v>
      </c>
      <c r="E46" s="18" t="s">
        <v>103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188210043.72999999</v>
      </c>
      <c r="K46" s="38">
        <f t="shared" si="6"/>
        <v>3.6903930143137251</v>
      </c>
      <c r="L46" s="29">
        <v>9</v>
      </c>
      <c r="M46" s="75">
        <v>28383772.00999999</v>
      </c>
      <c r="N46" s="67">
        <f t="shared" si="7"/>
        <v>0.55654454921568608</v>
      </c>
      <c r="O46" s="41">
        <v>19</v>
      </c>
      <c r="P46" s="54">
        <v>64377271.349999994</v>
      </c>
      <c r="Q46" s="67">
        <f t="shared" si="8"/>
        <v>1.2622994382352939</v>
      </c>
      <c r="R46" s="41">
        <f t="shared" ref="R46:R47" si="12">I46-L46-O46</f>
        <v>25</v>
      </c>
      <c r="S46" s="54">
        <f t="shared" ref="S46:S47" si="13">J46-M46-P46</f>
        <v>95449000.370000005</v>
      </c>
      <c r="T46" s="49">
        <f t="shared" si="9"/>
        <v>0.5071408436997551</v>
      </c>
    </row>
    <row r="47" spans="1:21" s="11" customFormat="1" ht="25.5" x14ac:dyDescent="0.25">
      <c r="A47" s="18">
        <v>44</v>
      </c>
      <c r="B47" s="7" t="s">
        <v>52</v>
      </c>
      <c r="C47" s="89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753762476.95000005</v>
      </c>
      <c r="K47" s="38">
        <f t="shared" si="6"/>
        <v>4.2109635583798886</v>
      </c>
      <c r="L47" s="25">
        <v>112</v>
      </c>
      <c r="M47" s="75">
        <v>399428579.38999999</v>
      </c>
      <c r="N47" s="67">
        <f t="shared" si="7"/>
        <v>2.2314445775977654</v>
      </c>
      <c r="O47" s="41">
        <v>21</v>
      </c>
      <c r="P47" s="54">
        <v>75215163.020000011</v>
      </c>
      <c r="Q47" s="67">
        <f t="shared" si="8"/>
        <v>0.420196441452514</v>
      </c>
      <c r="R47" s="41">
        <f t="shared" si="12"/>
        <v>85</v>
      </c>
      <c r="S47" s="54">
        <f t="shared" si="13"/>
        <v>279118734.54000008</v>
      </c>
      <c r="T47" s="49">
        <f t="shared" si="9"/>
        <v>0.37030064917720107</v>
      </c>
    </row>
    <row r="48" spans="1:21" s="11" customFormat="1" ht="53.25" customHeight="1" x14ac:dyDescent="0.25">
      <c r="A48" s="17">
        <v>45</v>
      </c>
      <c r="B48" s="6" t="s">
        <v>53</v>
      </c>
      <c r="C48" s="87" t="s">
        <v>100</v>
      </c>
      <c r="D48" s="5" t="s">
        <v>1</v>
      </c>
      <c r="E48" s="19" t="s">
        <v>106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1" s="11" customFormat="1" ht="12.75" x14ac:dyDescent="0.25">
      <c r="A49" s="18">
        <v>46</v>
      </c>
      <c r="B49" s="7" t="s">
        <v>57</v>
      </c>
      <c r="C49" s="89" t="s">
        <v>96</v>
      </c>
      <c r="D49" s="7" t="s">
        <v>5</v>
      </c>
      <c r="E49" s="18" t="s">
        <v>103</v>
      </c>
      <c r="F49" s="22">
        <v>963955811</v>
      </c>
      <c r="G49" s="31">
        <v>42642</v>
      </c>
      <c r="H49" s="31">
        <v>42780</v>
      </c>
      <c r="I49" s="25">
        <v>184</v>
      </c>
      <c r="J49" s="72">
        <v>2177802443.6899996</v>
      </c>
      <c r="K49" s="38">
        <f t="shared" si="6"/>
        <v>2.2592347271922817</v>
      </c>
      <c r="L49" s="25">
        <v>19</v>
      </c>
      <c r="M49" s="72">
        <v>275461984.31999999</v>
      </c>
      <c r="N49" s="67">
        <f t="shared" si="7"/>
        <v>0.28576204549691747</v>
      </c>
      <c r="O49" s="41">
        <v>150</v>
      </c>
      <c r="P49" s="54">
        <v>1809949508.5399997</v>
      </c>
      <c r="Q49" s="67">
        <f t="shared" si="8"/>
        <v>1.8776270529064736</v>
      </c>
      <c r="R49" s="41">
        <f t="shared" ref="R49:R52" si="14">I49-L49-O49</f>
        <v>15</v>
      </c>
      <c r="S49" s="54">
        <f t="shared" ref="S49:S51" si="15">J49-M49-P49</f>
        <v>92390950.829999924</v>
      </c>
      <c r="T49" s="49">
        <f t="shared" si="9"/>
        <v>4.2423935696139461E-2</v>
      </c>
    </row>
    <row r="50" spans="1:21" s="4" customFormat="1" ht="25.5" x14ac:dyDescent="0.25">
      <c r="A50" s="18">
        <v>47</v>
      </c>
      <c r="B50" s="7" t="s">
        <v>56</v>
      </c>
      <c r="C50" s="89" t="s">
        <v>96</v>
      </c>
      <c r="D50" s="7" t="s">
        <v>5</v>
      </c>
      <c r="E50" s="18" t="s">
        <v>103</v>
      </c>
      <c r="F50" s="22">
        <v>2249230237</v>
      </c>
      <c r="G50" s="31">
        <v>42642</v>
      </c>
      <c r="H50" s="31">
        <v>42780</v>
      </c>
      <c r="I50" s="25">
        <v>661</v>
      </c>
      <c r="J50" s="72">
        <v>7345489907.3899994</v>
      </c>
      <c r="K50" s="38">
        <f t="shared" si="6"/>
        <v>3.2657794593706591</v>
      </c>
      <c r="L50" s="25">
        <v>451</v>
      </c>
      <c r="M50" s="72">
        <v>5262109645.039999</v>
      </c>
      <c r="N50" s="67">
        <f t="shared" si="7"/>
        <v>2.3395157856576509</v>
      </c>
      <c r="O50" s="41">
        <v>200</v>
      </c>
      <c r="P50" s="54">
        <v>2013760159.0900002</v>
      </c>
      <c r="Q50" s="67">
        <f t="shared" si="8"/>
        <v>0.89531081610210461</v>
      </c>
      <c r="R50" s="41">
        <f t="shared" si="14"/>
        <v>10</v>
      </c>
      <c r="S50" s="54">
        <f t="shared" si="15"/>
        <v>69620103.260000229</v>
      </c>
      <c r="T50" s="49">
        <f t="shared" si="9"/>
        <v>9.4779387267224027E-3</v>
      </c>
    </row>
    <row r="51" spans="1:21" s="4" customFormat="1" ht="38.25" x14ac:dyDescent="0.25">
      <c r="A51" s="17">
        <v>48</v>
      </c>
      <c r="B51" s="6" t="s">
        <v>55</v>
      </c>
      <c r="C51" s="87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4</v>
      </c>
      <c r="J51" s="71">
        <v>266410850.31999999</v>
      </c>
      <c r="K51" s="37">
        <f t="shared" si="6"/>
        <v>0.23246310131889514</v>
      </c>
      <c r="L51" s="24">
        <v>4</v>
      </c>
      <c r="M51" s="71">
        <v>266410850.32000002</v>
      </c>
      <c r="N51" s="45">
        <f t="shared" si="7"/>
        <v>0.23246310131889517</v>
      </c>
      <c r="O51" s="40"/>
      <c r="P51" s="58"/>
      <c r="Q51" s="45">
        <f t="shared" si="8"/>
        <v>0</v>
      </c>
      <c r="R51" s="40">
        <f t="shared" si="14"/>
        <v>0</v>
      </c>
      <c r="S51" s="58">
        <f t="shared" si="15"/>
        <v>-2.9802322387695313E-8</v>
      </c>
      <c r="T51" s="39">
        <f t="shared" si="9"/>
        <v>-1.1186602329408951E-16</v>
      </c>
    </row>
    <row r="52" spans="1:21" s="4" customFormat="1" ht="38.25" x14ac:dyDescent="0.25">
      <c r="A52" s="18">
        <v>49</v>
      </c>
      <c r="B52" s="7" t="s">
        <v>54</v>
      </c>
      <c r="C52" s="89" t="s">
        <v>92</v>
      </c>
      <c r="D52" s="7" t="s">
        <v>5</v>
      </c>
      <c r="E52" s="18" t="s">
        <v>103</v>
      </c>
      <c r="F52" s="22">
        <v>1300000000</v>
      </c>
      <c r="G52" s="31">
        <v>42625</v>
      </c>
      <c r="H52" s="31">
        <v>42943</v>
      </c>
      <c r="I52" s="25">
        <v>29</v>
      </c>
      <c r="J52" s="72">
        <v>1090550169.6299999</v>
      </c>
      <c r="K52" s="38">
        <f t="shared" si="6"/>
        <v>0.83888474586923067</v>
      </c>
      <c r="L52" s="25">
        <v>29</v>
      </c>
      <c r="M52" s="72">
        <v>1090550169.6299999</v>
      </c>
      <c r="N52" s="67">
        <f t="shared" si="7"/>
        <v>0.83888474586923067</v>
      </c>
      <c r="O52" s="41"/>
      <c r="P52" s="54"/>
      <c r="Q52" s="67">
        <f t="shared" si="8"/>
        <v>0</v>
      </c>
      <c r="R52" s="41">
        <f t="shared" si="14"/>
        <v>0</v>
      </c>
      <c r="S52" s="54"/>
      <c r="T52" s="49">
        <f t="shared" si="9"/>
        <v>0</v>
      </c>
    </row>
    <row r="53" spans="1:21" s="4" customFormat="1" ht="25.5" x14ac:dyDescent="0.25">
      <c r="A53" s="19">
        <v>50</v>
      </c>
      <c r="B53" s="6" t="s">
        <v>58</v>
      </c>
      <c r="C53" s="90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43830</v>
      </c>
      <c r="I53" s="26">
        <v>28</v>
      </c>
      <c r="J53" s="76">
        <v>1320816648.0800002</v>
      </c>
      <c r="K53" s="37">
        <f t="shared" si="6"/>
        <v>0.22340372067204536</v>
      </c>
      <c r="L53" s="26">
        <v>14</v>
      </c>
      <c r="M53" s="76">
        <v>735659398.64999986</v>
      </c>
      <c r="N53" s="45">
        <f t="shared" si="7"/>
        <v>0.12442987226476496</v>
      </c>
      <c r="O53" s="40">
        <v>11</v>
      </c>
      <c r="P53" s="58">
        <v>549331279.62</v>
      </c>
      <c r="Q53" s="45">
        <f t="shared" si="8"/>
        <v>9.2914222369197885E-2</v>
      </c>
      <c r="R53" s="40">
        <f t="shared" ref="R53" si="16">I53-L53-O53</f>
        <v>3</v>
      </c>
      <c r="S53" s="58">
        <f t="shared" ref="S53" si="17">J53-M53-P53</f>
        <v>35825969.8100003</v>
      </c>
      <c r="T53" s="39">
        <f t="shared" si="9"/>
        <v>2.7124105273868691E-2</v>
      </c>
    </row>
    <row r="54" spans="1:21" s="4" customFormat="1" ht="25.5" x14ac:dyDescent="0.25">
      <c r="A54" s="19">
        <v>51</v>
      </c>
      <c r="B54" s="6" t="s">
        <v>59</v>
      </c>
      <c r="C54" s="90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43769</v>
      </c>
      <c r="I54" s="26">
        <v>18</v>
      </c>
      <c r="J54" s="76">
        <v>787402352.76999998</v>
      </c>
      <c r="K54" s="37">
        <f t="shared" si="6"/>
        <v>0.31085762051717331</v>
      </c>
      <c r="L54" s="26">
        <v>18</v>
      </c>
      <c r="M54" s="76">
        <v>787402352.76999998</v>
      </c>
      <c r="N54" s="45">
        <f t="shared" si="7"/>
        <v>0.31085762051717331</v>
      </c>
      <c r="O54" s="40"/>
      <c r="P54" s="58"/>
      <c r="Q54" s="45">
        <f t="shared" si="8"/>
        <v>0</v>
      </c>
      <c r="R54" s="40">
        <f t="shared" ref="R54" si="18">I54-L54-O54</f>
        <v>0</v>
      </c>
      <c r="S54" s="58">
        <f t="shared" ref="S54" si="19">J54-M54-P54</f>
        <v>0</v>
      </c>
      <c r="T54" s="39">
        <f t="shared" si="9"/>
        <v>0</v>
      </c>
    </row>
    <row r="55" spans="1:21" s="4" customFormat="1" ht="25.5" x14ac:dyDescent="0.25">
      <c r="A55" s="52">
        <v>52</v>
      </c>
      <c r="B55" s="7" t="s">
        <v>60</v>
      </c>
      <c r="C55" s="91" t="s">
        <v>95</v>
      </c>
      <c r="D55" s="7" t="s">
        <v>5</v>
      </c>
      <c r="E55" s="18" t="s">
        <v>103</v>
      </c>
      <c r="F55" s="51">
        <v>1551850104</v>
      </c>
      <c r="G55" s="31">
        <v>42674</v>
      </c>
      <c r="H55" s="31">
        <v>42822</v>
      </c>
      <c r="I55" s="29">
        <v>88</v>
      </c>
      <c r="J55" s="77">
        <v>5718990727.0100002</v>
      </c>
      <c r="K55" s="38">
        <f t="shared" si="6"/>
        <v>3.6852726382972878</v>
      </c>
      <c r="L55" s="29">
        <v>76</v>
      </c>
      <c r="M55" s="77">
        <v>4801790734.5</v>
      </c>
      <c r="N55" s="67">
        <f t="shared" si="7"/>
        <v>3.0942361779163177</v>
      </c>
      <c r="O55" s="41">
        <v>10</v>
      </c>
      <c r="P55" s="54">
        <v>799752577.60000014</v>
      </c>
      <c r="Q55" s="67">
        <f t="shared" si="8"/>
        <v>0.51535427006679513</v>
      </c>
      <c r="R55" s="41">
        <f t="shared" ref="R55:R56" si="20">I55-L55-O55</f>
        <v>2</v>
      </c>
      <c r="S55" s="54">
        <f t="shared" ref="S55:S56" si="21">J55-M55-P55</f>
        <v>117447414.91000009</v>
      </c>
      <c r="T55" s="49">
        <f t="shared" si="9"/>
        <v>2.0536388414709651E-2</v>
      </c>
    </row>
    <row r="56" spans="1:21" s="11" customFormat="1" ht="25.5" x14ac:dyDescent="0.25">
      <c r="A56" s="19">
        <v>53</v>
      </c>
      <c r="B56" s="6" t="s">
        <v>61</v>
      </c>
      <c r="C56" s="90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43830</v>
      </c>
      <c r="I56" s="26">
        <v>85</v>
      </c>
      <c r="J56" s="76">
        <v>211728321.72999996</v>
      </c>
      <c r="K56" s="37">
        <f t="shared" si="6"/>
        <v>0.13110112800619192</v>
      </c>
      <c r="L56" s="26">
        <v>83</v>
      </c>
      <c r="M56" s="76">
        <v>209787887.24999997</v>
      </c>
      <c r="N56" s="45">
        <f t="shared" si="7"/>
        <v>0.12989962058823529</v>
      </c>
      <c r="O56" s="40"/>
      <c r="P56" s="58"/>
      <c r="Q56" s="45">
        <f t="shared" si="8"/>
        <v>0</v>
      </c>
      <c r="R56" s="40">
        <f t="shared" si="20"/>
        <v>2</v>
      </c>
      <c r="S56" s="58">
        <f t="shared" si="21"/>
        <v>1940434.4799999893</v>
      </c>
      <c r="T56" s="39">
        <f t="shared" si="9"/>
        <v>9.164737452906602E-3</v>
      </c>
    </row>
    <row r="57" spans="1:21" s="11" customFormat="1" ht="25.5" x14ac:dyDescent="0.25">
      <c r="A57" s="17">
        <v>54</v>
      </c>
      <c r="B57" s="6" t="s">
        <v>62</v>
      </c>
      <c r="C57" s="87" t="s">
        <v>90</v>
      </c>
      <c r="D57" s="5" t="s">
        <v>1</v>
      </c>
      <c r="E57" s="19" t="s">
        <v>104</v>
      </c>
      <c r="F57" s="21">
        <v>1575000000</v>
      </c>
      <c r="G57" s="15">
        <v>42674</v>
      </c>
      <c r="H57" s="15">
        <v>42860</v>
      </c>
      <c r="I57" s="24">
        <v>11</v>
      </c>
      <c r="J57" s="76">
        <v>2200222745.3299999</v>
      </c>
      <c r="K57" s="37">
        <f t="shared" si="6"/>
        <v>1.396966822431746</v>
      </c>
      <c r="L57" s="24">
        <v>0</v>
      </c>
      <c r="M57" s="76">
        <v>0</v>
      </c>
      <c r="N57" s="45">
        <f t="shared" si="7"/>
        <v>0</v>
      </c>
      <c r="O57" s="40">
        <v>10</v>
      </c>
      <c r="P57" s="58">
        <v>1613023724.0299997</v>
      </c>
      <c r="Q57" s="45">
        <f t="shared" si="8"/>
        <v>1.0241420470031743</v>
      </c>
      <c r="R57" s="40">
        <f t="shared" ref="R57:S58" si="22">I57-L57-O57</f>
        <v>1</v>
      </c>
      <c r="S57" s="58">
        <f t="shared" si="22"/>
        <v>587199021.30000019</v>
      </c>
      <c r="T57" s="39">
        <f t="shared" si="9"/>
        <v>0.26688162484745576</v>
      </c>
    </row>
    <row r="58" spans="1:21" s="11" customFormat="1" ht="25.5" x14ac:dyDescent="0.25">
      <c r="A58" s="17">
        <v>55</v>
      </c>
      <c r="B58" s="6" t="s">
        <v>63</v>
      </c>
      <c r="C58" s="87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9</v>
      </c>
      <c r="J58" s="76">
        <v>29870906.970000003</v>
      </c>
      <c r="K58" s="37">
        <f t="shared" si="6"/>
        <v>6.987346659649124E-2</v>
      </c>
      <c r="L58" s="24">
        <v>9</v>
      </c>
      <c r="M58" s="76">
        <v>29870906.970000003</v>
      </c>
      <c r="N58" s="45">
        <f t="shared" si="7"/>
        <v>6.987346659649124E-2</v>
      </c>
      <c r="O58" s="40"/>
      <c r="P58" s="58"/>
      <c r="Q58" s="45">
        <f t="shared" si="8"/>
        <v>0</v>
      </c>
      <c r="R58" s="40">
        <f t="shared" si="22"/>
        <v>0</v>
      </c>
      <c r="S58" s="58">
        <f t="shared" si="22"/>
        <v>0</v>
      </c>
      <c r="T58" s="39">
        <f t="shared" si="9"/>
        <v>0</v>
      </c>
    </row>
    <row r="59" spans="1:21" s="11" customFormat="1" ht="38.25" x14ac:dyDescent="0.25">
      <c r="A59" s="18">
        <v>56</v>
      </c>
      <c r="B59" s="7" t="s">
        <v>64</v>
      </c>
      <c r="C59" s="89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77">
        <v>313510658.87</v>
      </c>
      <c r="K59" s="38">
        <f t="shared" si="6"/>
        <v>2.0734831935846563</v>
      </c>
      <c r="L59" s="25">
        <v>15</v>
      </c>
      <c r="M59" s="77">
        <v>137685322.81</v>
      </c>
      <c r="N59" s="67">
        <f t="shared" si="7"/>
        <v>0.91061721435185183</v>
      </c>
      <c r="O59" s="41">
        <v>14</v>
      </c>
      <c r="P59" s="54">
        <v>114275495.90000001</v>
      </c>
      <c r="Q59" s="67">
        <f t="shared" si="8"/>
        <v>0.75579031679894182</v>
      </c>
      <c r="R59" s="41">
        <f t="shared" ref="R59:R61" si="23">I59-L59-O59</f>
        <v>10</v>
      </c>
      <c r="S59" s="54">
        <f t="shared" ref="S59:S61" si="24">J59-M59-P59</f>
        <v>61549840.159999996</v>
      </c>
      <c r="T59" s="49">
        <f t="shared" si="9"/>
        <v>0.19632455362712942</v>
      </c>
    </row>
    <row r="60" spans="1:21" s="11" customFormat="1" ht="38.25" x14ac:dyDescent="0.25">
      <c r="A60" s="18">
        <v>57</v>
      </c>
      <c r="B60" s="7" t="s">
        <v>65</v>
      </c>
      <c r="C60" s="89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77">
        <v>1304398452.3099997</v>
      </c>
      <c r="K60" s="38">
        <f t="shared" si="6"/>
        <v>3.6972745246882077</v>
      </c>
      <c r="L60" s="25">
        <v>137</v>
      </c>
      <c r="M60" s="77">
        <v>1209145964.1799996</v>
      </c>
      <c r="N60" s="67">
        <f t="shared" si="7"/>
        <v>3.4272844789682528</v>
      </c>
      <c r="O60" s="41">
        <v>10</v>
      </c>
      <c r="P60" s="54">
        <v>95252488.130000114</v>
      </c>
      <c r="Q60" s="67">
        <f t="shared" si="8"/>
        <v>0.269990045719955</v>
      </c>
      <c r="R60" s="41">
        <f t="shared" si="23"/>
        <v>0</v>
      </c>
      <c r="S60" s="54">
        <f t="shared" si="24"/>
        <v>0</v>
      </c>
      <c r="T60" s="49">
        <f t="shared" si="9"/>
        <v>0</v>
      </c>
      <c r="U60" s="86"/>
    </row>
    <row r="61" spans="1:21" s="4" customFormat="1" ht="38.25" x14ac:dyDescent="0.25">
      <c r="A61" s="17">
        <v>58</v>
      </c>
      <c r="B61" s="6" t="s">
        <v>67</v>
      </c>
      <c r="C61" s="87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35</v>
      </c>
      <c r="J61" s="76">
        <v>791705198.4799999</v>
      </c>
      <c r="K61" s="37">
        <f t="shared" si="6"/>
        <v>1.4798228008971961</v>
      </c>
      <c r="L61" s="24">
        <v>34</v>
      </c>
      <c r="M61" s="76">
        <v>745762095.83000016</v>
      </c>
      <c r="N61" s="45">
        <f t="shared" si="7"/>
        <v>1.3939478426728975</v>
      </c>
      <c r="O61" s="40"/>
      <c r="P61" s="58"/>
      <c r="Q61" s="45">
        <f t="shared" si="8"/>
        <v>0</v>
      </c>
      <c r="R61" s="40">
        <f t="shared" si="23"/>
        <v>1</v>
      </c>
      <c r="S61" s="58">
        <f t="shared" si="24"/>
        <v>45943102.649999738</v>
      </c>
      <c r="T61" s="39">
        <f t="shared" si="9"/>
        <v>5.8030568370911556E-2</v>
      </c>
    </row>
    <row r="62" spans="1:21" s="4" customFormat="1" ht="38.25" x14ac:dyDescent="0.25">
      <c r="A62" s="19">
        <v>59</v>
      </c>
      <c r="B62" s="6" t="s">
        <v>68</v>
      </c>
      <c r="C62" s="87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8</v>
      </c>
      <c r="J62" s="76">
        <v>115587219.52</v>
      </c>
      <c r="K62" s="37">
        <f t="shared" si="6"/>
        <v>0.34258855313540232</v>
      </c>
      <c r="L62" s="26">
        <v>6</v>
      </c>
      <c r="M62" s="76">
        <v>108875132.47</v>
      </c>
      <c r="N62" s="45">
        <f t="shared" si="7"/>
        <v>0.32269462195055804</v>
      </c>
      <c r="O62" s="40"/>
      <c r="P62" s="58"/>
      <c r="Q62" s="45">
        <f t="shared" si="8"/>
        <v>0</v>
      </c>
      <c r="R62" s="40">
        <f t="shared" ref="R62:R63" si="25">I62-L62-O62</f>
        <v>2</v>
      </c>
      <c r="S62" s="58">
        <f t="shared" ref="S62:S63" si="26">J62-M62-P62</f>
        <v>6712087.049999997</v>
      </c>
      <c r="T62" s="39">
        <f t="shared" si="9"/>
        <v>5.8069456795252418E-2</v>
      </c>
    </row>
    <row r="63" spans="1:21" s="4" customFormat="1" ht="25.5" x14ac:dyDescent="0.25">
      <c r="A63" s="19">
        <v>60</v>
      </c>
      <c r="B63" s="6" t="s">
        <v>79</v>
      </c>
      <c r="C63" s="87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12</v>
      </c>
      <c r="J63" s="76">
        <v>267509427.97999999</v>
      </c>
      <c r="K63" s="37">
        <f t="shared" si="6"/>
        <v>0.22243886512780428</v>
      </c>
      <c r="L63" s="26">
        <v>10</v>
      </c>
      <c r="M63" s="76">
        <v>226418896.97999999</v>
      </c>
      <c r="N63" s="45">
        <f t="shared" si="7"/>
        <v>0.18827135502486236</v>
      </c>
      <c r="O63" s="40"/>
      <c r="P63" s="58"/>
      <c r="Q63" s="45">
        <f t="shared" si="8"/>
        <v>0</v>
      </c>
      <c r="R63" s="40">
        <f t="shared" si="25"/>
        <v>2</v>
      </c>
      <c r="S63" s="58">
        <f t="shared" si="26"/>
        <v>41090531</v>
      </c>
      <c r="T63" s="39">
        <f t="shared" si="9"/>
        <v>0.15360404794059102</v>
      </c>
    </row>
    <row r="64" spans="1:21" s="4" customFormat="1" ht="25.5" x14ac:dyDescent="0.25">
      <c r="A64" s="19">
        <v>61</v>
      </c>
      <c r="B64" s="6" t="s">
        <v>80</v>
      </c>
      <c r="C64" s="87" t="s">
        <v>92</v>
      </c>
      <c r="D64" s="5" t="s">
        <v>1</v>
      </c>
      <c r="E64" s="17" t="s">
        <v>103</v>
      </c>
      <c r="F64" s="21">
        <v>1039855000</v>
      </c>
      <c r="G64" s="15">
        <v>42703</v>
      </c>
      <c r="H64" s="15">
        <v>44865</v>
      </c>
      <c r="I64" s="26">
        <v>4</v>
      </c>
      <c r="J64" s="76">
        <v>77677660.810000002</v>
      </c>
      <c r="K64" s="37">
        <f t="shared" si="6"/>
        <v>7.4700473441008608E-2</v>
      </c>
      <c r="L64" s="26">
        <v>4</v>
      </c>
      <c r="M64" s="76">
        <v>77677660.810000002</v>
      </c>
      <c r="N64" s="45">
        <f t="shared" si="7"/>
        <v>7.4700473441008608E-2</v>
      </c>
      <c r="O64" s="40"/>
      <c r="P64" s="58"/>
      <c r="Q64" s="45">
        <f t="shared" si="8"/>
        <v>0</v>
      </c>
      <c r="R64" s="40">
        <f t="shared" ref="R64" si="27">I64-L64-O64</f>
        <v>0</v>
      </c>
      <c r="S64" s="58">
        <f t="shared" ref="S64" si="28">J64-M64-P64</f>
        <v>0</v>
      </c>
      <c r="T64" s="39">
        <f t="shared" si="9"/>
        <v>0</v>
      </c>
    </row>
    <row r="65" spans="1:22" s="4" customFormat="1" ht="25.5" x14ac:dyDescent="0.25">
      <c r="A65" s="19">
        <v>62</v>
      </c>
      <c r="B65" s="6" t="s">
        <v>81</v>
      </c>
      <c r="C65" s="90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35</v>
      </c>
      <c r="J65" s="76">
        <v>52558167.509571761</v>
      </c>
      <c r="K65" s="37">
        <f t="shared" si="6"/>
        <v>2.7662193426090401E-2</v>
      </c>
      <c r="L65" s="26">
        <v>33</v>
      </c>
      <c r="M65" s="76">
        <v>50662785.709571756</v>
      </c>
      <c r="N65" s="45">
        <f t="shared" si="7"/>
        <v>2.6664624057669346E-2</v>
      </c>
      <c r="O65" s="40"/>
      <c r="P65" s="58"/>
      <c r="Q65" s="45">
        <f t="shared" si="8"/>
        <v>0</v>
      </c>
      <c r="R65" s="40">
        <f t="shared" ref="R65" si="29">I65-L65-O65</f>
        <v>2</v>
      </c>
      <c r="S65" s="58">
        <f t="shared" ref="S65" si="30">J65-M65-P65</f>
        <v>1895381.8000000045</v>
      </c>
      <c r="T65" s="39">
        <f t="shared" si="9"/>
        <v>3.6062554876077485E-2</v>
      </c>
    </row>
    <row r="66" spans="1:22" s="4" customFormat="1" ht="25.5" x14ac:dyDescent="0.25">
      <c r="A66" s="19">
        <v>63</v>
      </c>
      <c r="B66" s="6" t="s">
        <v>84</v>
      </c>
      <c r="C66" s="87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16</v>
      </c>
      <c r="J66" s="76">
        <v>55540289.409999989</v>
      </c>
      <c r="K66" s="37">
        <f t="shared" si="6"/>
        <v>0.83575787239485344</v>
      </c>
      <c r="L66" s="26">
        <v>15</v>
      </c>
      <c r="M66" s="76">
        <v>52840689.409999996</v>
      </c>
      <c r="N66" s="45">
        <f t="shared" si="7"/>
        <v>0.79513489443984642</v>
      </c>
      <c r="O66" s="40"/>
      <c r="P66" s="58"/>
      <c r="Q66" s="45">
        <f t="shared" si="8"/>
        <v>0</v>
      </c>
      <c r="R66" s="40">
        <f t="shared" ref="R66:R73" si="31">I66-L66-O66</f>
        <v>1</v>
      </c>
      <c r="S66" s="58">
        <f t="shared" ref="S66:S73" si="32">J66-M66-P66</f>
        <v>2699599.9999999925</v>
      </c>
      <c r="T66" s="39">
        <f t="shared" si="9"/>
        <v>4.8606156515884694E-2</v>
      </c>
    </row>
    <row r="67" spans="1:22" s="4" customFormat="1" ht="25.5" x14ac:dyDescent="0.25">
      <c r="A67" s="19">
        <v>64</v>
      </c>
      <c r="B67" s="6" t="s">
        <v>82</v>
      </c>
      <c r="C67" s="87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2</v>
      </c>
      <c r="J67" s="76">
        <v>1885623</v>
      </c>
      <c r="K67" s="37">
        <f t="shared" si="6"/>
        <v>5.7140090909090911E-2</v>
      </c>
      <c r="L67" s="26">
        <v>2</v>
      </c>
      <c r="M67" s="76">
        <v>1885623</v>
      </c>
      <c r="N67" s="45">
        <f t="shared" si="7"/>
        <v>5.7140090909090911E-2</v>
      </c>
      <c r="O67" s="40"/>
      <c r="P67" s="58"/>
      <c r="Q67" s="45">
        <f t="shared" si="8"/>
        <v>0</v>
      </c>
      <c r="R67" s="40">
        <f t="shared" si="31"/>
        <v>0</v>
      </c>
      <c r="S67" s="58">
        <f t="shared" si="32"/>
        <v>0</v>
      </c>
      <c r="T67" s="39">
        <f t="shared" si="9"/>
        <v>0</v>
      </c>
    </row>
    <row r="68" spans="1:22" s="4" customFormat="1" ht="25.5" x14ac:dyDescent="0.25">
      <c r="A68" s="19">
        <v>65</v>
      </c>
      <c r="B68" s="6" t="s">
        <v>83</v>
      </c>
      <c r="C68" s="90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8</v>
      </c>
      <c r="J68" s="76">
        <v>20343863.75</v>
      </c>
      <c r="K68" s="37">
        <f t="shared" si="6"/>
        <v>2.1414593421052633E-2</v>
      </c>
      <c r="L68" s="26">
        <v>6</v>
      </c>
      <c r="M68" s="76">
        <v>15185213.32</v>
      </c>
      <c r="N68" s="45">
        <f t="shared" si="7"/>
        <v>1.598443507368421E-2</v>
      </c>
      <c r="O68" s="40"/>
      <c r="P68" s="58"/>
      <c r="Q68" s="45">
        <f t="shared" si="8"/>
        <v>0</v>
      </c>
      <c r="R68" s="40">
        <f t="shared" si="31"/>
        <v>2</v>
      </c>
      <c r="S68" s="58">
        <f t="shared" si="32"/>
        <v>5158650.43</v>
      </c>
      <c r="T68" s="39">
        <f t="shared" si="9"/>
        <v>0.25357279685870882</v>
      </c>
    </row>
    <row r="69" spans="1:22" s="4" customFormat="1" ht="25.5" x14ac:dyDescent="0.25">
      <c r="A69" s="19">
        <v>66</v>
      </c>
      <c r="B69" s="6" t="s">
        <v>85</v>
      </c>
      <c r="C69" s="87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145</v>
      </c>
      <c r="J69" s="76">
        <v>1172184157.6500008</v>
      </c>
      <c r="K69" s="37">
        <f t="shared" si="6"/>
        <v>0.38648356125247185</v>
      </c>
      <c r="L69" s="26">
        <v>130</v>
      </c>
      <c r="M69" s="76">
        <v>1072204028.2100003</v>
      </c>
      <c r="N69" s="45">
        <f t="shared" si="7"/>
        <v>0.35351888055083069</v>
      </c>
      <c r="O69" s="40">
        <v>12</v>
      </c>
      <c r="P69" s="58">
        <v>82144371.319999993</v>
      </c>
      <c r="Q69" s="45">
        <f t="shared" si="8"/>
        <v>2.7084011464756884E-2</v>
      </c>
      <c r="R69" s="40">
        <f t="shared" si="31"/>
        <v>3</v>
      </c>
      <c r="S69" s="58">
        <f t="shared" si="32"/>
        <v>17835758.120000541</v>
      </c>
      <c r="T69" s="39">
        <f t="shared" si="9"/>
        <v>1.5215832771326423E-2</v>
      </c>
      <c r="V69" s="92"/>
    </row>
    <row r="70" spans="1:22" s="4" customFormat="1" ht="25.5" x14ac:dyDescent="0.25">
      <c r="A70" s="19">
        <v>67</v>
      </c>
      <c r="B70" s="6" t="s">
        <v>86</v>
      </c>
      <c r="C70" s="87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5</v>
      </c>
      <c r="J70" s="76">
        <v>93850772.360000014</v>
      </c>
      <c r="K70" s="37">
        <f t="shared" si="6"/>
        <v>0.14016860473122278</v>
      </c>
      <c r="L70" s="26">
        <v>5</v>
      </c>
      <c r="M70" s="76">
        <v>93850772.360000014</v>
      </c>
      <c r="N70" s="45">
        <f t="shared" si="7"/>
        <v>0.14016860473122278</v>
      </c>
      <c r="O70" s="40"/>
      <c r="P70" s="58"/>
      <c r="Q70" s="45">
        <f t="shared" si="8"/>
        <v>0</v>
      </c>
      <c r="R70" s="40">
        <f t="shared" si="31"/>
        <v>0</v>
      </c>
      <c r="S70" s="58">
        <f t="shared" si="32"/>
        <v>0</v>
      </c>
      <c r="T70" s="39">
        <f t="shared" si="9"/>
        <v>0</v>
      </c>
    </row>
    <row r="71" spans="1:22" s="4" customFormat="1" ht="51" x14ac:dyDescent="0.25">
      <c r="A71" s="19">
        <v>68</v>
      </c>
      <c r="B71" s="6" t="s">
        <v>101</v>
      </c>
      <c r="C71" s="87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57</v>
      </c>
      <c r="J71" s="76">
        <v>118513595.89993057</v>
      </c>
      <c r="K71" s="37">
        <f t="shared" si="6"/>
        <v>6.2375576789437143E-2</v>
      </c>
      <c r="L71" s="26">
        <v>54</v>
      </c>
      <c r="M71" s="76">
        <v>108302328.52993058</v>
      </c>
      <c r="N71" s="45">
        <f t="shared" si="7"/>
        <v>5.7001225542068726E-2</v>
      </c>
      <c r="O71" s="40"/>
      <c r="P71" s="58"/>
      <c r="Q71" s="45">
        <f t="shared" si="8"/>
        <v>0</v>
      </c>
      <c r="R71" s="40">
        <f t="shared" si="31"/>
        <v>3</v>
      </c>
      <c r="S71" s="58">
        <f t="shared" si="32"/>
        <v>10211267.36999999</v>
      </c>
      <c r="T71" s="39">
        <f t="shared" si="9"/>
        <v>8.616114710266734E-2</v>
      </c>
    </row>
    <row r="72" spans="1:22" s="4" customFormat="1" ht="25.5" x14ac:dyDescent="0.25">
      <c r="A72" s="19">
        <v>69</v>
      </c>
      <c r="B72" s="6" t="s">
        <v>107</v>
      </c>
      <c r="C72" s="87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4</v>
      </c>
      <c r="J72" s="76">
        <v>20298999.989999998</v>
      </c>
      <c r="K72" s="37">
        <f t="shared" si="6"/>
        <v>4.2734736821052631E-2</v>
      </c>
      <c r="L72" s="26">
        <v>4</v>
      </c>
      <c r="M72" s="76">
        <v>20298999.989999998</v>
      </c>
      <c r="N72" s="45">
        <f t="shared" si="7"/>
        <v>4.2734736821052631E-2</v>
      </c>
      <c r="O72" s="40"/>
      <c r="P72" s="58"/>
      <c r="Q72" s="45">
        <f t="shared" si="8"/>
        <v>0</v>
      </c>
      <c r="R72" s="40">
        <f t="shared" si="31"/>
        <v>0</v>
      </c>
      <c r="S72" s="58">
        <f t="shared" si="32"/>
        <v>0</v>
      </c>
      <c r="T72" s="39">
        <f t="shared" si="9"/>
        <v>0</v>
      </c>
    </row>
    <row r="73" spans="1:22" s="4" customFormat="1" ht="25.5" x14ac:dyDescent="0.25">
      <c r="A73" s="19">
        <v>70</v>
      </c>
      <c r="B73" s="6" t="s">
        <v>108</v>
      </c>
      <c r="C73" s="87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19</v>
      </c>
      <c r="J73" s="76">
        <v>1485664137.4100001</v>
      </c>
      <c r="K73" s="37">
        <f t="shared" si="6"/>
        <v>0.14291151306712618</v>
      </c>
      <c r="L73" s="26">
        <v>12</v>
      </c>
      <c r="M73" s="76">
        <v>988793510.97000003</v>
      </c>
      <c r="N73" s="45">
        <f t="shared" ref="N73:N76" si="33">M73/F73</f>
        <v>9.5115694863597083E-2</v>
      </c>
      <c r="O73" s="40">
        <v>7</v>
      </c>
      <c r="P73" s="58">
        <v>496870626.44</v>
      </c>
      <c r="Q73" s="45">
        <f t="shared" ref="Q73:Q76" si="34">P73/F73</f>
        <v>4.77958182035291E-2</v>
      </c>
      <c r="R73" s="40">
        <f t="shared" si="31"/>
        <v>0</v>
      </c>
      <c r="S73" s="58">
        <f t="shared" si="32"/>
        <v>0</v>
      </c>
      <c r="T73" s="39">
        <f t="shared" si="9"/>
        <v>0</v>
      </c>
    </row>
    <row r="74" spans="1:22" s="4" customFormat="1" ht="38.25" x14ac:dyDescent="0.25">
      <c r="A74" s="19">
        <v>71</v>
      </c>
      <c r="B74" s="6" t="s">
        <v>109</v>
      </c>
      <c r="C74" s="87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7" si="35">J74/F74</f>
        <v>0</v>
      </c>
      <c r="L74" s="26"/>
      <c r="M74" s="76"/>
      <c r="N74" s="45">
        <f t="shared" si="33"/>
        <v>0</v>
      </c>
      <c r="O74" s="40"/>
      <c r="P74" s="58"/>
      <c r="Q74" s="45">
        <f t="shared" si="34"/>
        <v>0</v>
      </c>
      <c r="R74" s="40"/>
      <c r="S74" s="58"/>
      <c r="T74" s="39" t="str">
        <f t="shared" si="9"/>
        <v/>
      </c>
    </row>
    <row r="75" spans="1:22" s="4" customFormat="1" ht="25.5" x14ac:dyDescent="0.25">
      <c r="A75" s="18">
        <v>72</v>
      </c>
      <c r="B75" s="7" t="s">
        <v>110</v>
      </c>
      <c r="C75" s="89" t="s">
        <v>98</v>
      </c>
      <c r="D75" s="7" t="s">
        <v>5</v>
      </c>
      <c r="E75" s="18" t="s">
        <v>105</v>
      </c>
      <c r="F75" s="22">
        <v>250000000</v>
      </c>
      <c r="G75" s="31">
        <v>42849</v>
      </c>
      <c r="H75" s="31">
        <v>42985</v>
      </c>
      <c r="I75" s="25">
        <v>9</v>
      </c>
      <c r="J75" s="77">
        <v>89059611.170000002</v>
      </c>
      <c r="K75" s="38">
        <f t="shared" si="35"/>
        <v>0.35623844467999999</v>
      </c>
      <c r="L75" s="25"/>
      <c r="M75" s="77"/>
      <c r="N75" s="67">
        <f t="shared" si="33"/>
        <v>0</v>
      </c>
      <c r="O75" s="41"/>
      <c r="P75" s="54"/>
      <c r="Q75" s="67">
        <f t="shared" si="34"/>
        <v>0</v>
      </c>
      <c r="R75" s="41"/>
      <c r="S75" s="54"/>
      <c r="T75" s="49">
        <f t="shared" si="9"/>
        <v>0</v>
      </c>
    </row>
    <row r="76" spans="1:22" s="4" customFormat="1" ht="25.5" x14ac:dyDescent="0.25">
      <c r="A76" s="18">
        <v>73</v>
      </c>
      <c r="B76" s="7" t="s">
        <v>113</v>
      </c>
      <c r="C76" s="89" t="s">
        <v>98</v>
      </c>
      <c r="D76" s="7" t="s">
        <v>5</v>
      </c>
      <c r="E76" s="18" t="s">
        <v>105</v>
      </c>
      <c r="F76" s="22">
        <v>569500000</v>
      </c>
      <c r="G76" s="31">
        <v>42871</v>
      </c>
      <c r="H76" s="31">
        <v>43005</v>
      </c>
      <c r="I76" s="25">
        <v>2</v>
      </c>
      <c r="J76" s="77">
        <v>80306468.299999997</v>
      </c>
      <c r="K76" s="38">
        <f t="shared" si="35"/>
        <v>0.1410122358208955</v>
      </c>
      <c r="L76" s="25"/>
      <c r="M76" s="77"/>
      <c r="N76" s="67">
        <f t="shared" si="33"/>
        <v>0</v>
      </c>
      <c r="O76" s="41"/>
      <c r="P76" s="54"/>
      <c r="Q76" s="67">
        <f t="shared" si="34"/>
        <v>0</v>
      </c>
      <c r="R76" s="41"/>
      <c r="S76" s="54"/>
      <c r="T76" s="49">
        <f t="shared" si="9"/>
        <v>0</v>
      </c>
    </row>
    <row r="77" spans="1:22" s="4" customFormat="1" ht="38.25" x14ac:dyDescent="0.25">
      <c r="A77" s="18">
        <v>74</v>
      </c>
      <c r="B77" s="7" t="s">
        <v>111</v>
      </c>
      <c r="C77" s="89" t="s">
        <v>92</v>
      </c>
      <c r="D77" s="7" t="s">
        <v>5</v>
      </c>
      <c r="E77" s="18" t="s">
        <v>105</v>
      </c>
      <c r="F77" s="22">
        <v>140000000</v>
      </c>
      <c r="G77" s="31">
        <v>42874</v>
      </c>
      <c r="H77" s="31">
        <v>43055</v>
      </c>
      <c r="I77" s="25">
        <v>11</v>
      </c>
      <c r="J77" s="77">
        <v>179209485.81999999</v>
      </c>
      <c r="K77" s="38">
        <f t="shared" si="35"/>
        <v>1.2800677558571427</v>
      </c>
      <c r="L77" s="25"/>
      <c r="M77" s="77"/>
      <c r="N77" s="67">
        <f t="shared" ref="N77" si="36">M77/F77</f>
        <v>0</v>
      </c>
      <c r="O77" s="41"/>
      <c r="P77" s="54"/>
      <c r="Q77" s="67">
        <f t="shared" ref="Q77" si="37">P77/F77</f>
        <v>0</v>
      </c>
      <c r="R77" s="41"/>
      <c r="S77" s="54"/>
      <c r="T77" s="49">
        <f t="shared" si="9"/>
        <v>0</v>
      </c>
    </row>
    <row r="78" spans="1:22" s="4" customFormat="1" ht="25.5" x14ac:dyDescent="0.25">
      <c r="A78" s="17">
        <v>75</v>
      </c>
      <c r="B78" s="6" t="s">
        <v>114</v>
      </c>
      <c r="C78" s="87" t="s">
        <v>90</v>
      </c>
      <c r="D78" s="6" t="s">
        <v>1</v>
      </c>
      <c r="E78" s="17" t="s">
        <v>106</v>
      </c>
      <c r="F78" s="21">
        <v>425000000</v>
      </c>
      <c r="G78" s="15">
        <v>42929</v>
      </c>
      <c r="H78" s="15">
        <v>44027</v>
      </c>
      <c r="I78" s="24"/>
      <c r="J78" s="76"/>
      <c r="K78" s="37">
        <f t="shared" ref="K78" si="38">J78/F78</f>
        <v>0</v>
      </c>
      <c r="L78" s="24"/>
      <c r="M78" s="76"/>
      <c r="N78" s="45">
        <f t="shared" ref="N78" si="39">M78/F78</f>
        <v>0</v>
      </c>
      <c r="O78" s="40"/>
      <c r="P78" s="58"/>
      <c r="Q78" s="45">
        <f t="shared" ref="Q78" si="40">P78/F78</f>
        <v>0</v>
      </c>
      <c r="R78" s="40"/>
      <c r="S78" s="58"/>
      <c r="T78" s="39" t="str">
        <f t="shared" ref="T78" si="41">IF(J78=0,"",S78/J78)</f>
        <v/>
      </c>
    </row>
    <row r="79" spans="1:22" s="11" customFormat="1" ht="12.75" x14ac:dyDescent="0.25">
      <c r="A79" s="100"/>
      <c r="B79" s="100"/>
      <c r="C79" s="100"/>
      <c r="D79" s="100"/>
      <c r="E79" s="100"/>
      <c r="F79" s="100"/>
      <c r="G79" s="100"/>
      <c r="H79" s="100"/>
      <c r="I79" s="27"/>
      <c r="J79" s="56"/>
      <c r="K79" s="35"/>
      <c r="L79" s="35"/>
      <c r="M79" s="35"/>
      <c r="N79" s="35"/>
      <c r="O79" s="42"/>
      <c r="P79" s="59"/>
      <c r="Q79" s="46"/>
      <c r="R79" s="27"/>
      <c r="S79" s="59"/>
      <c r="T79" s="59"/>
    </row>
    <row r="80" spans="1:22" s="11" customFormat="1" x14ac:dyDescent="0.25">
      <c r="A80" s="34"/>
      <c r="B80" t="s">
        <v>102</v>
      </c>
      <c r="C80" s="3"/>
      <c r="D80" s="1"/>
      <c r="E80" s="34"/>
      <c r="F80" s="2"/>
      <c r="G80" s="33"/>
      <c r="H80" s="33"/>
      <c r="I80" s="27"/>
      <c r="J80" s="56"/>
      <c r="K80" s="35"/>
      <c r="L80" s="35"/>
      <c r="M80" s="35"/>
      <c r="N80" s="35"/>
      <c r="O80" s="42"/>
      <c r="P80" s="59"/>
      <c r="Q80" s="46"/>
      <c r="R80" s="27"/>
      <c r="S80" s="59"/>
      <c r="T80" s="59"/>
    </row>
    <row r="81" spans="2:20" x14ac:dyDescent="0.25">
      <c r="B81" t="s">
        <v>103</v>
      </c>
      <c r="P81" s="59"/>
      <c r="Q81" s="46"/>
      <c r="R81" s="27"/>
      <c r="S81" s="59"/>
      <c r="T81" s="59"/>
    </row>
    <row r="82" spans="2:20" x14ac:dyDescent="0.25">
      <c r="B82" t="s">
        <v>104</v>
      </c>
    </row>
    <row r="83" spans="2:20" x14ac:dyDescent="0.25">
      <c r="B83" t="s">
        <v>105</v>
      </c>
    </row>
    <row r="84" spans="2:20" x14ac:dyDescent="0.25">
      <c r="B84"/>
    </row>
    <row r="85" spans="2:20" x14ac:dyDescent="0.25">
      <c r="B85"/>
    </row>
    <row r="86" spans="2:20" x14ac:dyDescent="0.25">
      <c r="B86"/>
    </row>
    <row r="87" spans="2:20" x14ac:dyDescent="0.25">
      <c r="B87"/>
    </row>
    <row r="89" spans="2:20" x14ac:dyDescent="0.25">
      <c r="B89" s="96"/>
      <c r="C89" s="96"/>
      <c r="D89" s="96"/>
      <c r="E89" s="96"/>
    </row>
  </sheetData>
  <autoFilter ref="A2:H78"/>
  <sortState ref="A4:N68">
    <sortCondition ref="A4:A68" customList="1,2,3,4,5,6,7,8,9,10,11,12"/>
  </sortState>
  <mergeCells count="15">
    <mergeCell ref="O2:Q2"/>
    <mergeCell ref="R2:T2"/>
    <mergeCell ref="B89:E89"/>
    <mergeCell ref="A1:T1"/>
    <mergeCell ref="A79:H79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2017-08-11T05:04:46Z</dcterms:modified>
</cp:coreProperties>
</file>