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070" windowWidth="14535" windowHeight="918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45" i="1" l="1"/>
  <c r="R45" i="1"/>
  <c r="S43" i="1"/>
  <c r="R43" i="1"/>
  <c r="S71" i="1"/>
  <c r="R71" i="1"/>
  <c r="S65" i="1"/>
  <c r="R65" i="1"/>
  <c r="S61" i="1"/>
  <c r="R61" i="1"/>
  <c r="S58" i="1"/>
  <c r="R58" i="1"/>
  <c r="S54" i="1"/>
  <c r="R54" i="1"/>
  <c r="S73" i="1" l="1"/>
  <c r="R73" i="1"/>
  <c r="S69" i="1"/>
  <c r="R69" i="1"/>
  <c r="S60" i="1"/>
  <c r="R60" i="1"/>
  <c r="S59" i="1"/>
  <c r="R59" i="1"/>
  <c r="Q76" i="1"/>
  <c r="N76" i="1"/>
  <c r="K76" i="1"/>
  <c r="T76" i="1"/>
  <c r="S68" i="1" l="1"/>
  <c r="R68" i="1"/>
  <c r="S56" i="1"/>
  <c r="R56" i="1"/>
  <c r="T73" i="1" l="1"/>
  <c r="T74" i="1"/>
  <c r="T75" i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<sst xmlns="http://schemas.openxmlformats.org/spreadsheetml/2006/main" count="326" uniqueCount="114">
  <si>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</si>
  <si>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</si>
  <si>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</si>
  <si>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</si>
  <si>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</si>
  <si>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</si>
  <si>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</si>
  <si>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</si>
  <si>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</si>
  <si>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</si>
  <si>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</si>
  <si>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</si>
  <si>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</si>
  <si>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</si>
  <si>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</si>
  <si>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</si>
  <si>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</si>
  <si>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</si>
  <si>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</si>
  <si>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</si>
  <si>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</si>
  <si>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</si>
  <si>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</si>
  <si>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</si>
  <si>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</si>
  <si>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</si>
  <si>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</si>
  <si>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</si>
  <si>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</si>
  <si>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</si>
  <si>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</si>
  <si>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</si>
  <si>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</si>
  <si>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</si>
  <si>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</si>
  <si>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</si>
  <si>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</si>
  <si>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</si>
  <si>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</si>
  <si>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</si>
  <si>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</si>
  <si>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</si>
  <si>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</si>
  <si>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</si>
  <si>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</si>
  <si>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</si>
  <si>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</si>
  <si>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</si>
  <si>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</si>
  <si>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</si>
  <si>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</si>
  <si>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</si>
  <si>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</si>
  <si>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</si>
  <si>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</si>
  <si>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</si>
  <si>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</si>
  <si>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</si>
  <si>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</si>
  <si>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</si>
  <si>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</si>
  <si>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</si>
  <si>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</si>
  <si>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</si>
  <si>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</si>
  <si>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</si>
  <si>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</si>
  <si>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</si>
  <si>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</si>
  <si>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</si>
  <si>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</si>
  <si>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</si>
  <si>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</si>
  <si>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</si>
  <si>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</si>
  <si>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</si>
  <si>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</si>
  <si>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</si>
  <si>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</si>
  <si>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</si>
  <si>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</si>
  <si>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</si>
  <si>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</si>
  <si>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</si>
  <si>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</si>
  <si>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</si>
  <si>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</si>
  <si>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</si>
  <si>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</si>
  <si>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</si>
  <si>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</si>
  <si>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</si>
  <si>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</si>
  <si>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</si>
  <si>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</si>
  <si>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</si>
  <si>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</si>
  <si>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</si>
  <si>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</si>
  <si>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</si>
  <si>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</si>
  <si>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</si>
  <si>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</si>
  <si>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</si>
  <si>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</si>
  <si>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</si>
  <si>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</si>
  <si>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</si>
  <si>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</si>
  <si>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</si>
  <si>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</si>
  <si>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</si>
  <si>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Stav alokace výzev IROP k 27.4.2017</t>
  </si>
  <si>
    <t xml:space="preserve">73. Výstavba a modernizace přestupních terminálů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</si>
</sst>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abSelected="1" zoomScale="90" zoomScaleNormal="9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I4" sqref="I4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3.42578125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112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67</v>
      </c>
      <c r="F2" s="92" t="s">
        <v>79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74</v>
      </c>
      <c r="M2" s="106"/>
      <c r="N2" s="106"/>
      <c r="O2" s="92" t="s">
        <v>75</v>
      </c>
      <c r="P2" s="92"/>
      <c r="Q2" s="92"/>
      <c r="R2" s="93" t="s">
        <v>72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0" t="s">
        <v>73</v>
      </c>
      <c r="J3" s="80" t="s">
        <v>76</v>
      </c>
      <c r="K3" s="80" t="s">
        <v>77</v>
      </c>
      <c r="L3" s="84" t="s">
        <v>73</v>
      </c>
      <c r="M3" s="84" t="s">
        <v>76</v>
      </c>
      <c r="N3" s="84" t="s">
        <v>70</v>
      </c>
      <c r="O3" s="79" t="s">
        <v>73</v>
      </c>
      <c r="P3" s="79" t="s">
        <v>76</v>
      </c>
      <c r="Q3" s="81" t="s">
        <v>71</v>
      </c>
      <c r="R3" s="82" t="s">
        <v>73</v>
      </c>
      <c r="S3" s="82" t="s">
        <v>76</v>
      </c>
      <c r="T3" s="83" t="s">
        <v>78</v>
      </c>
    </row>
    <row r="4" spans="1:20" s="8" customFormat="1" ht="25.5" x14ac:dyDescent="0.25">
      <c r="A4" s="16">
        <v>1</v>
      </c>
      <c r="B4" s="13" t="s">
        <v>16</v>
      </c>
      <c r="C4" s="88" t="s">
        <v>88</v>
      </c>
      <c r="D4" s="14" t="s">
        <v>2</v>
      </c>
      <c r="E4" s="85" t="s">
        <v>104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9238966601.579998</v>
      </c>
      <c r="K4" s="63">
        <f t="shared" ref="K4:K35" si="0">J4/F4</f>
        <v>0.88873027419929085</v>
      </c>
      <c r="L4" s="61">
        <v>38</v>
      </c>
      <c r="M4" s="62">
        <v>2695459350.7199998</v>
      </c>
      <c r="N4" s="63">
        <f t="shared" ref="N4:N35" si="1">M4/F4</f>
        <v>0.25928617681643706</v>
      </c>
      <c r="O4" s="64">
        <v>85</v>
      </c>
      <c r="P4" s="65">
        <v>4350404507.1699991</v>
      </c>
      <c r="Q4" s="44">
        <f t="shared" ref="Q4:Q35" si="2">P4/F4</f>
        <v>0.41848145547726351</v>
      </c>
      <c r="R4" s="78">
        <f>I4-L4-O4</f>
        <v>31</v>
      </c>
      <c r="S4" s="65">
        <f>J4-M4-P4</f>
        <v>2193102743.6899996</v>
      </c>
      <c r="T4" s="39">
        <f t="shared" ref="T4:T35" si="3">IF(J4=0,"",S4/J4)</f>
        <v>0.23737532975981826</v>
      </c>
    </row>
    <row r="5" spans="1:20" s="10" customFormat="1" ht="12.75" x14ac:dyDescent="0.25">
      <c r="A5" s="17">
        <v>2</v>
      </c>
      <c r="B5" s="6" t="s">
        <v>7</v>
      </c>
      <c r="C5" s="87" t="s">
        <v>89</v>
      </c>
      <c r="D5" s="6" t="s">
        <v>2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36386830.68</v>
      </c>
      <c r="K5" s="37">
        <f t="shared" si="0"/>
        <v>6.7949263641456578E-2</v>
      </c>
      <c r="L5" s="24">
        <v>16</v>
      </c>
      <c r="M5" s="55">
        <v>20463152.960000001</v>
      </c>
      <c r="N5" s="63">
        <f t="shared" si="1"/>
        <v>3.8213170793650796E-2</v>
      </c>
      <c r="O5" s="40">
        <v>18</v>
      </c>
      <c r="P5" s="58">
        <v>15450567.720000001</v>
      </c>
      <c r="Q5" s="44">
        <f t="shared" si="2"/>
        <v>2.8852600784313728E-2</v>
      </c>
      <c r="R5" s="78">
        <f t="shared" ref="R5:R43" si="4">I5-L5-O5</f>
        <v>1</v>
      </c>
      <c r="S5" s="65">
        <f t="shared" ref="S5:S43" si="5">J5-M5-P5</f>
        <v>473109.99999999814</v>
      </c>
      <c r="T5" s="39">
        <f t="shared" si="3"/>
        <v>1.3002231608482538E-2</v>
      </c>
    </row>
    <row r="6" spans="1:20" s="4" customFormat="1" ht="12.75" x14ac:dyDescent="0.25">
      <c r="A6" s="17">
        <v>3</v>
      </c>
      <c r="B6" s="6" t="s">
        <v>9</v>
      </c>
      <c r="C6" s="87" t="s">
        <v>89</v>
      </c>
      <c r="D6" s="6" t="s">
        <v>2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8849112.6799999997</v>
      </c>
      <c r="K6" s="37">
        <f t="shared" si="0"/>
        <v>4.426326870748299E-2</v>
      </c>
      <c r="L6" s="24">
        <v>6</v>
      </c>
      <c r="M6" s="69">
        <v>4709090.0999999996</v>
      </c>
      <c r="N6" s="63">
        <f t="shared" si="1"/>
        <v>2.3554872448979591E-2</v>
      </c>
      <c r="O6" s="40">
        <v>5</v>
      </c>
      <c r="P6" s="58">
        <v>4140022.58</v>
      </c>
      <c r="Q6" s="44">
        <f t="shared" si="2"/>
        <v>2.0708396258503403E-2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13</v>
      </c>
      <c r="C7" s="87" t="s">
        <v>90</v>
      </c>
      <c r="D7" s="6" t="s">
        <v>2</v>
      </c>
      <c r="E7" s="85" t="s">
        <v>104</v>
      </c>
      <c r="F7" s="21">
        <v>400000000</v>
      </c>
      <c r="G7" s="15">
        <v>42264</v>
      </c>
      <c r="H7" s="30">
        <v>42916</v>
      </c>
      <c r="I7" s="24">
        <v>4</v>
      </c>
      <c r="J7" s="55">
        <v>110839034.10000001</v>
      </c>
      <c r="K7" s="37">
        <f t="shared" si="0"/>
        <v>0.27709758525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110839034.09999999</v>
      </c>
      <c r="Q7" s="44">
        <f t="shared" si="2"/>
        <v>0.27709758525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91</v>
      </c>
      <c r="D8" s="6" t="s">
        <v>2</v>
      </c>
      <c r="E8" s="85" t="s">
        <v>104</v>
      </c>
      <c r="F8" s="21">
        <v>1480000000</v>
      </c>
      <c r="G8" s="15">
        <v>42310</v>
      </c>
      <c r="H8" s="30">
        <v>42901</v>
      </c>
      <c r="I8" s="24">
        <v>21</v>
      </c>
      <c r="J8" s="69">
        <v>1139099948.8499999</v>
      </c>
      <c r="K8" s="37">
        <f t="shared" si="0"/>
        <v>0.76966212760135133</v>
      </c>
      <c r="L8" s="24">
        <v>7</v>
      </c>
      <c r="M8" s="69">
        <v>381920515.89999998</v>
      </c>
      <c r="N8" s="63">
        <f t="shared" si="1"/>
        <v>0.25805440263513513</v>
      </c>
      <c r="O8" s="40">
        <v>12</v>
      </c>
      <c r="P8" s="58">
        <v>621179432.95000005</v>
      </c>
      <c r="Q8" s="44">
        <f t="shared" si="2"/>
        <v>0.41971583307432436</v>
      </c>
      <c r="R8" s="78">
        <f t="shared" si="4"/>
        <v>2</v>
      </c>
      <c r="S8" s="65">
        <f t="shared" si="5"/>
        <v>135999999.99999988</v>
      </c>
      <c r="T8" s="39">
        <f t="shared" si="3"/>
        <v>0.11939250821431541</v>
      </c>
    </row>
    <row r="9" spans="1:20" s="4" customFormat="1" ht="38.25" x14ac:dyDescent="0.25">
      <c r="A9" s="17">
        <v>6</v>
      </c>
      <c r="B9" s="6" t="s">
        <v>29</v>
      </c>
      <c r="C9" s="87" t="s">
        <v>92</v>
      </c>
      <c r="D9" s="6" t="s">
        <v>2</v>
      </c>
      <c r="E9" s="85" t="s">
        <v>104</v>
      </c>
      <c r="F9" s="21">
        <v>1900000000</v>
      </c>
      <c r="G9" s="15">
        <v>42277</v>
      </c>
      <c r="H9" s="30">
        <v>43281</v>
      </c>
      <c r="I9" s="24">
        <v>197</v>
      </c>
      <c r="J9" s="55">
        <v>1411709744.8400002</v>
      </c>
      <c r="K9" s="37">
        <f t="shared" si="0"/>
        <v>0.74300512886315795</v>
      </c>
      <c r="L9" s="24">
        <v>13</v>
      </c>
      <c r="M9" s="55">
        <v>70318510.870000005</v>
      </c>
      <c r="N9" s="63">
        <f t="shared" si="1"/>
        <v>3.7009742563157901E-2</v>
      </c>
      <c r="O9" s="40">
        <v>140</v>
      </c>
      <c r="P9" s="58">
        <v>983716998.41000009</v>
      </c>
      <c r="Q9" s="44">
        <f t="shared" si="2"/>
        <v>0.51774578863684217</v>
      </c>
      <c r="R9" s="78">
        <f t="shared" si="4"/>
        <v>44</v>
      </c>
      <c r="S9" s="65">
        <f t="shared" si="5"/>
        <v>357674235.56000018</v>
      </c>
      <c r="T9" s="39">
        <f t="shared" si="3"/>
        <v>0.25336244710879863</v>
      </c>
    </row>
    <row r="10" spans="1:20" s="4" customFormat="1" ht="25.5" x14ac:dyDescent="0.25">
      <c r="A10" s="18">
        <v>7</v>
      </c>
      <c r="B10" s="7" t="s">
        <v>14</v>
      </c>
      <c r="C10" s="89" t="s">
        <v>93</v>
      </c>
      <c r="D10" s="7" t="s">
        <v>6</v>
      </c>
      <c r="E10" s="18" t="s">
        <v>105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232478197.06</v>
      </c>
      <c r="K10" s="38">
        <f t="shared" si="0"/>
        <v>0.13675188062352941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147265279.16</v>
      </c>
      <c r="Q10" s="48">
        <f t="shared" si="2"/>
        <v>8.6626634800000005E-2</v>
      </c>
      <c r="R10" s="41">
        <f t="shared" si="4"/>
        <v>1</v>
      </c>
      <c r="S10" s="54">
        <f t="shared" si="5"/>
        <v>85212917.900000006</v>
      </c>
      <c r="T10" s="49">
        <f t="shared" si="3"/>
        <v>0.36654154659504484</v>
      </c>
    </row>
    <row r="11" spans="1:20" s="4" customFormat="1" ht="12.75" x14ac:dyDescent="0.25">
      <c r="A11" s="17">
        <v>8</v>
      </c>
      <c r="B11" s="6" t="s">
        <v>10</v>
      </c>
      <c r="C11" s="87" t="s">
        <v>94</v>
      </c>
      <c r="D11" s="6" t="s">
        <v>2</v>
      </c>
      <c r="E11" s="85" t="s">
        <v>104</v>
      </c>
      <c r="F11" s="21">
        <v>3819057743</v>
      </c>
      <c r="G11" s="15">
        <v>42277</v>
      </c>
      <c r="H11" s="30">
        <v>45016</v>
      </c>
      <c r="I11" s="24">
        <v>27</v>
      </c>
      <c r="J11" s="55">
        <v>1609489565.5699999</v>
      </c>
      <c r="K11" s="37">
        <f t="shared" si="0"/>
        <v>0.42143630022878131</v>
      </c>
      <c r="L11" s="24">
        <v>2</v>
      </c>
      <c r="M11" s="55">
        <v>9472180.6999999993</v>
      </c>
      <c r="N11" s="44">
        <f t="shared" si="1"/>
        <v>2.4802402418140131E-3</v>
      </c>
      <c r="O11" s="40">
        <v>18</v>
      </c>
      <c r="P11" s="58">
        <v>1464860954.3999999</v>
      </c>
      <c r="Q11" s="44">
        <f t="shared" si="2"/>
        <v>0.38356606602373644</v>
      </c>
      <c r="R11" s="40">
        <f t="shared" si="4"/>
        <v>7</v>
      </c>
      <c r="S11" s="58">
        <f t="shared" si="5"/>
        <v>135156430.47000003</v>
      </c>
      <c r="T11" s="39">
        <f t="shared" si="3"/>
        <v>8.3974716805408078E-2</v>
      </c>
    </row>
    <row r="12" spans="1:20" s="4" customFormat="1" ht="12.75" x14ac:dyDescent="0.25">
      <c r="A12" s="17">
        <v>9</v>
      </c>
      <c r="B12" s="6" t="s">
        <v>8</v>
      </c>
      <c r="C12" s="87" t="s">
        <v>89</v>
      </c>
      <c r="D12" s="6" t="s">
        <v>2</v>
      </c>
      <c r="E12" s="85" t="s">
        <v>104</v>
      </c>
      <c r="F12" s="21">
        <v>150000000</v>
      </c>
      <c r="G12" s="15">
        <v>42306</v>
      </c>
      <c r="H12" s="30">
        <v>43018</v>
      </c>
      <c r="I12" s="24">
        <v>107</v>
      </c>
      <c r="J12" s="55">
        <v>119268284.65000001</v>
      </c>
      <c r="K12" s="37">
        <f t="shared" si="0"/>
        <v>0.79512189766666674</v>
      </c>
      <c r="L12" s="24">
        <v>75</v>
      </c>
      <c r="M12" s="55">
        <v>89514923.75</v>
      </c>
      <c r="N12" s="44">
        <f t="shared" si="1"/>
        <v>0.59676615833333335</v>
      </c>
      <c r="O12" s="40">
        <v>26</v>
      </c>
      <c r="P12" s="58">
        <v>26212753.899999999</v>
      </c>
      <c r="Q12" s="44">
        <f t="shared" si="2"/>
        <v>0.17475169266666665</v>
      </c>
      <c r="R12" s="40">
        <f t="shared" si="4"/>
        <v>6</v>
      </c>
      <c r="S12" s="58">
        <f t="shared" si="5"/>
        <v>3540607.0000000075</v>
      </c>
      <c r="T12" s="39">
        <f t="shared" si="3"/>
        <v>2.968607296055387E-2</v>
      </c>
    </row>
    <row r="13" spans="1:20" s="4" customFormat="1" ht="12.75" x14ac:dyDescent="0.25">
      <c r="A13" s="17">
        <v>10</v>
      </c>
      <c r="B13" s="6" t="s">
        <v>18</v>
      </c>
      <c r="C13" s="87" t="s">
        <v>90</v>
      </c>
      <c r="D13" s="6" t="s">
        <v>2</v>
      </c>
      <c r="E13" s="85" t="s">
        <v>104</v>
      </c>
      <c r="F13" s="21">
        <v>1200000000</v>
      </c>
      <c r="G13" s="15">
        <v>42298</v>
      </c>
      <c r="H13" s="30">
        <v>42916</v>
      </c>
      <c r="I13" s="24">
        <v>5</v>
      </c>
      <c r="J13" s="69">
        <v>136713268.13999999</v>
      </c>
      <c r="K13" s="37">
        <f t="shared" si="0"/>
        <v>0.11392772344999999</v>
      </c>
      <c r="L13" s="24">
        <v>1</v>
      </c>
      <c r="M13" s="69">
        <v>23757369.949999999</v>
      </c>
      <c r="N13" s="44">
        <f t="shared" si="1"/>
        <v>1.9797808291666667E-2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95</v>
      </c>
      <c r="D14" s="7" t="s">
        <v>6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1</v>
      </c>
      <c r="M14" s="53">
        <v>4162817.71</v>
      </c>
      <c r="N14" s="48">
        <f t="shared" si="1"/>
        <v>3.1299381278195489E-2</v>
      </c>
      <c r="O14" s="41">
        <v>27</v>
      </c>
      <c r="P14" s="54">
        <v>95962067.549999982</v>
      </c>
      <c r="Q14" s="48">
        <f t="shared" si="2"/>
        <v>0.72151930488721794</v>
      </c>
      <c r="R14" s="41">
        <f t="shared" si="4"/>
        <v>108</v>
      </c>
      <c r="S14" s="54">
        <f t="shared" si="5"/>
        <v>389140235.9799999</v>
      </c>
      <c r="T14" s="49">
        <f t="shared" si="3"/>
        <v>0.79535658498148776</v>
      </c>
    </row>
    <row r="15" spans="1:20" s="4" customFormat="1" ht="12.75" x14ac:dyDescent="0.25">
      <c r="A15" s="18">
        <v>12</v>
      </c>
      <c r="B15" s="7" t="s">
        <v>4</v>
      </c>
      <c r="C15" s="89" t="s">
        <v>95</v>
      </c>
      <c r="D15" s="7" t="s">
        <v>6</v>
      </c>
      <c r="E15" s="18" t="s">
        <v>105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96</v>
      </c>
      <c r="D16" s="7" t="s">
        <v>6</v>
      </c>
      <c r="E16" s="18" t="s">
        <v>105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3711862877.6900005</v>
      </c>
      <c r="K16" s="38">
        <f t="shared" si="0"/>
        <v>1.1428149253971676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3023884607.8199997</v>
      </c>
      <c r="Q16" s="48">
        <f t="shared" si="2"/>
        <v>0.93099895560960577</v>
      </c>
      <c r="R16" s="41">
        <f t="shared" si="4"/>
        <v>9</v>
      </c>
      <c r="S16" s="54">
        <f t="shared" si="5"/>
        <v>687978269.87000084</v>
      </c>
      <c r="T16" s="49">
        <f t="shared" si="3"/>
        <v>0.18534582029014757</v>
      </c>
    </row>
    <row r="17" spans="1:22" s="4" customFormat="1" ht="25.5" x14ac:dyDescent="0.25">
      <c r="A17" s="18">
        <v>14</v>
      </c>
      <c r="B17" s="7" t="s">
        <v>5</v>
      </c>
      <c r="C17" s="89" t="s">
        <v>97</v>
      </c>
      <c r="D17" s="7" t="s">
        <v>6</v>
      </c>
      <c r="E17" s="18" t="s">
        <v>105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852808420.2700001</v>
      </c>
      <c r="K17" s="38">
        <f t="shared" si="0"/>
        <v>0.87467530284102579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681547721.33000004</v>
      </c>
      <c r="Q17" s="48">
        <f t="shared" si="2"/>
        <v>0.69902330392820522</v>
      </c>
      <c r="R17" s="41">
        <f t="shared" si="4"/>
        <v>22</v>
      </c>
      <c r="S17" s="54">
        <f t="shared" si="5"/>
        <v>171260698.94000006</v>
      </c>
      <c r="T17" s="49">
        <f t="shared" si="3"/>
        <v>0.20081966227042966</v>
      </c>
    </row>
    <row r="18" spans="1:22" s="4" customFormat="1" ht="25.5" x14ac:dyDescent="0.25">
      <c r="A18" s="18">
        <v>15</v>
      </c>
      <c r="B18" s="7" t="s">
        <v>11</v>
      </c>
      <c r="C18" s="89" t="s">
        <v>97</v>
      </c>
      <c r="D18" s="7" t="s">
        <v>6</v>
      </c>
      <c r="E18" s="18" t="s">
        <v>105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2260946971.73</v>
      </c>
      <c r="K18" s="38">
        <f t="shared" si="0"/>
        <v>1.3009692428213759</v>
      </c>
      <c r="L18" s="29">
        <v>0</v>
      </c>
      <c r="M18" s="53">
        <v>0</v>
      </c>
      <c r="N18" s="48">
        <f t="shared" si="1"/>
        <v>0</v>
      </c>
      <c r="O18" s="41">
        <v>119</v>
      </c>
      <c r="P18" s="54">
        <v>1610568714.1500001</v>
      </c>
      <c r="Q18" s="48">
        <f t="shared" si="2"/>
        <v>0.92673573805946885</v>
      </c>
      <c r="R18" s="41">
        <f t="shared" si="4"/>
        <v>63</v>
      </c>
      <c r="S18" s="54">
        <f t="shared" si="5"/>
        <v>650378257.57999992</v>
      </c>
      <c r="T18" s="49">
        <f t="shared" si="3"/>
        <v>0.28765745756626593</v>
      </c>
    </row>
    <row r="19" spans="1:22" s="4" customFormat="1" ht="25.5" x14ac:dyDescent="0.25">
      <c r="A19" s="17">
        <v>16</v>
      </c>
      <c r="B19" s="6" t="s">
        <v>17</v>
      </c>
      <c r="C19" s="87" t="s">
        <v>98</v>
      </c>
      <c r="D19" s="6" t="s">
        <v>2</v>
      </c>
      <c r="E19" s="85" t="s">
        <v>105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315626065.11000001</v>
      </c>
      <c r="K19" s="37">
        <f t="shared" si="0"/>
        <v>0.23379708526666668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113539736.61000001</v>
      </c>
      <c r="Q19" s="44">
        <f t="shared" si="2"/>
        <v>8.4103508600000015E-2</v>
      </c>
      <c r="R19" s="40">
        <f t="shared" si="4"/>
        <v>120</v>
      </c>
      <c r="S19" s="58">
        <f t="shared" si="5"/>
        <v>202086328.5</v>
      </c>
      <c r="T19" s="39">
        <f t="shared" si="3"/>
        <v>0.64027135537608448</v>
      </c>
    </row>
    <row r="20" spans="1:22" s="4" customFormat="1" ht="25.5" x14ac:dyDescent="0.25">
      <c r="A20" s="17">
        <v>17</v>
      </c>
      <c r="B20" s="6" t="s">
        <v>28</v>
      </c>
      <c r="C20" s="87" t="s">
        <v>90</v>
      </c>
      <c r="D20" s="6" t="s">
        <v>2</v>
      </c>
      <c r="E20" s="85" t="s">
        <v>104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99</v>
      </c>
      <c r="D21" s="7" t="s">
        <v>6</v>
      </c>
      <c r="E21" s="18" t="s">
        <v>105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1730315571.3100004</v>
      </c>
      <c r="K21" s="38">
        <f t="shared" si="0"/>
        <v>1.6140702331206511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1053009946.1400001</v>
      </c>
      <c r="Q21" s="48">
        <f t="shared" si="2"/>
        <v>0.98226707164045457</v>
      </c>
      <c r="R21" s="41">
        <f t="shared" si="4"/>
        <v>95</v>
      </c>
      <c r="S21" s="54">
        <f t="shared" si="5"/>
        <v>677305625.17000031</v>
      </c>
      <c r="T21" s="49">
        <f t="shared" si="3"/>
        <v>0.39143473965111497</v>
      </c>
    </row>
    <row r="22" spans="1:22" s="4" customFormat="1" ht="12.75" x14ac:dyDescent="0.25">
      <c r="A22" s="17">
        <v>19</v>
      </c>
      <c r="B22" s="6" t="s">
        <v>3</v>
      </c>
      <c r="C22" s="87" t="s">
        <v>100</v>
      </c>
      <c r="D22" s="6" t="s">
        <v>2</v>
      </c>
      <c r="E22" s="85" t="s">
        <v>105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4181701919.1300006</v>
      </c>
      <c r="K22" s="37">
        <f t="shared" si="0"/>
        <v>2.7478385276158908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1601445071.3099999</v>
      </c>
      <c r="Q22" s="44">
        <f t="shared" si="2"/>
        <v>1.0523257161576256</v>
      </c>
      <c r="R22" s="40">
        <f t="shared" si="4"/>
        <v>182</v>
      </c>
      <c r="S22" s="73">
        <f t="shared" si="5"/>
        <v>2580256847.8200006</v>
      </c>
      <c r="T22" s="39">
        <f t="shared" si="3"/>
        <v>0.6170350966471615</v>
      </c>
    </row>
    <row r="23" spans="1:22" s="4" customFormat="1" ht="12.75" x14ac:dyDescent="0.25">
      <c r="A23" s="18">
        <v>20</v>
      </c>
      <c r="B23" s="7" t="s">
        <v>22</v>
      </c>
      <c r="C23" s="89" t="s">
        <v>99</v>
      </c>
      <c r="D23" s="7" t="s">
        <v>6</v>
      </c>
      <c r="E23" s="18" t="s">
        <v>105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3609610892.5</v>
      </c>
      <c r="K23" s="38">
        <f t="shared" si="0"/>
        <v>2.0709971805554939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3423180885.5</v>
      </c>
      <c r="Q23" s="48">
        <f t="shared" si="2"/>
        <v>1.9640338456236968</v>
      </c>
      <c r="R23" s="41">
        <f t="shared" si="4"/>
        <v>2</v>
      </c>
      <c r="S23" s="54">
        <f t="shared" si="5"/>
        <v>186430007</v>
      </c>
      <c r="T23" s="49">
        <f t="shared" si="3"/>
        <v>5.1648228175330949E-2</v>
      </c>
    </row>
    <row r="24" spans="1:22" s="11" customFormat="1" ht="12.75" x14ac:dyDescent="0.25">
      <c r="A24" s="18">
        <v>21</v>
      </c>
      <c r="B24" s="7" t="s">
        <v>23</v>
      </c>
      <c r="C24" s="89" t="s">
        <v>96</v>
      </c>
      <c r="D24" s="7" t="s">
        <v>6</v>
      </c>
      <c r="E24" s="18" t="s">
        <v>105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1646132332.3299999</v>
      </c>
      <c r="Q24" s="48">
        <f t="shared" si="2"/>
        <v>0.77831315949408975</v>
      </c>
      <c r="R24" s="41">
        <f t="shared" si="4"/>
        <v>5</v>
      </c>
      <c r="S24" s="54">
        <f t="shared" si="5"/>
        <v>310510413.06999993</v>
      </c>
      <c r="T24" s="49">
        <f t="shared" si="3"/>
        <v>0.15869550729176252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99</v>
      </c>
      <c r="D25" s="7" t="s">
        <v>6</v>
      </c>
      <c r="E25" s="18" t="s">
        <v>105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327922572.38</v>
      </c>
      <c r="Q25" s="48">
        <f t="shared" si="2"/>
        <v>1.8819085932855093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90</v>
      </c>
      <c r="D26" s="5" t="s">
        <v>2</v>
      </c>
      <c r="E26" s="85" t="s">
        <v>104</v>
      </c>
      <c r="F26" s="23">
        <v>1332500000</v>
      </c>
      <c r="G26" s="15">
        <v>42430</v>
      </c>
      <c r="H26" s="30">
        <v>43007</v>
      </c>
      <c r="I26" s="26">
        <v>3</v>
      </c>
      <c r="J26" s="69">
        <v>91132854.850000009</v>
      </c>
      <c r="K26" s="37">
        <f t="shared" si="0"/>
        <v>6.8392386378986869E-2</v>
      </c>
      <c r="L26" s="26">
        <v>2</v>
      </c>
      <c r="M26" s="69">
        <v>66167671.090000004</v>
      </c>
      <c r="N26" s="44">
        <f t="shared" si="1"/>
        <v>4.9656788810506572E-2</v>
      </c>
      <c r="O26" s="40">
        <v>1</v>
      </c>
      <c r="P26" s="58">
        <v>24965183.760000002</v>
      </c>
      <c r="Q26" s="44">
        <f t="shared" si="2"/>
        <v>1.8735597568480301E-2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99</v>
      </c>
      <c r="D27" s="50" t="s">
        <v>6</v>
      </c>
      <c r="E27" s="18" t="s">
        <v>105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799915120.34000003</v>
      </c>
      <c r="K27" s="38">
        <f t="shared" si="0"/>
        <v>0.73521610325367648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733509975.13000011</v>
      </c>
      <c r="Q27" s="48">
        <f t="shared" si="2"/>
        <v>0.67418196243566186</v>
      </c>
      <c r="R27" s="41">
        <f t="shared" si="4"/>
        <v>5</v>
      </c>
      <c r="S27" s="54">
        <f t="shared" si="5"/>
        <v>66405145.209999919</v>
      </c>
      <c r="T27" s="49">
        <f t="shared" si="3"/>
        <v>8.3015239394118132E-2</v>
      </c>
    </row>
    <row r="28" spans="1:22" s="4" customFormat="1" ht="12.75" x14ac:dyDescent="0.25">
      <c r="A28" s="17">
        <v>25</v>
      </c>
      <c r="B28" s="6" t="s">
        <v>32</v>
      </c>
      <c r="C28" s="87" t="s">
        <v>96</v>
      </c>
      <c r="D28" s="5" t="s">
        <v>2</v>
      </c>
      <c r="E28" s="85" t="s">
        <v>104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34</v>
      </c>
      <c r="C29" s="90" t="s">
        <v>90</v>
      </c>
      <c r="D29" s="5" t="s">
        <v>2</v>
      </c>
      <c r="E29" s="85" t="s">
        <v>104</v>
      </c>
      <c r="F29" s="23">
        <v>2436000000</v>
      </c>
      <c r="G29" s="15">
        <v>42460</v>
      </c>
      <c r="H29" s="66">
        <v>43007</v>
      </c>
      <c r="I29" s="26">
        <v>6</v>
      </c>
      <c r="J29" s="71">
        <v>637941764.18999994</v>
      </c>
      <c r="K29" s="37">
        <f t="shared" si="0"/>
        <v>0.26188085557881768</v>
      </c>
      <c r="L29" s="26">
        <v>4</v>
      </c>
      <c r="M29" s="71">
        <v>376245877.03999996</v>
      </c>
      <c r="N29" s="45">
        <f t="shared" si="1"/>
        <v>0.15445233047619045</v>
      </c>
      <c r="O29" s="40">
        <v>2</v>
      </c>
      <c r="P29" s="58">
        <v>261695887.14999998</v>
      </c>
      <c r="Q29" s="45">
        <f t="shared" si="2"/>
        <v>0.10742852510262725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100</v>
      </c>
      <c r="D30" s="5" t="s">
        <v>2</v>
      </c>
      <c r="E30" s="85" t="s">
        <v>104</v>
      </c>
      <c r="F30" s="23">
        <v>869432325</v>
      </c>
      <c r="G30" s="15">
        <v>42475</v>
      </c>
      <c r="H30" s="66">
        <v>43131</v>
      </c>
      <c r="I30" s="26">
        <v>13</v>
      </c>
      <c r="J30" s="71">
        <v>467963949.44</v>
      </c>
      <c r="K30" s="37">
        <f t="shared" si="0"/>
        <v>0.53824079917893553</v>
      </c>
      <c r="L30" s="26">
        <v>5</v>
      </c>
      <c r="M30" s="71">
        <v>292640485.88</v>
      </c>
      <c r="N30" s="45">
        <f t="shared" si="1"/>
        <v>0.33658799824356656</v>
      </c>
      <c r="O30" s="40">
        <v>8</v>
      </c>
      <c r="P30" s="58">
        <v>175323463.56</v>
      </c>
      <c r="Q30" s="45">
        <f t="shared" si="2"/>
        <v>0.20165280093536894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90</v>
      </c>
      <c r="D31" s="5" t="s">
        <v>2</v>
      </c>
      <c r="E31" s="85" t="s">
        <v>104</v>
      </c>
      <c r="F31" s="21">
        <v>878849850</v>
      </c>
      <c r="G31" s="15">
        <v>42494</v>
      </c>
      <c r="H31" s="15">
        <v>43007</v>
      </c>
      <c r="I31" s="40">
        <v>67</v>
      </c>
      <c r="J31" s="58">
        <v>611644501.88999987</v>
      </c>
      <c r="K31" s="37">
        <f t="shared" si="0"/>
        <v>0.69596018237927659</v>
      </c>
      <c r="L31" s="40">
        <v>40</v>
      </c>
      <c r="M31" s="58">
        <v>297192951.38</v>
      </c>
      <c r="N31" s="45">
        <f t="shared" si="1"/>
        <v>0.33816123582429924</v>
      </c>
      <c r="O31" s="40">
        <v>25</v>
      </c>
      <c r="P31" s="58">
        <v>294193006.20999992</v>
      </c>
      <c r="Q31" s="45">
        <f t="shared" si="2"/>
        <v>0.33474774582939271</v>
      </c>
      <c r="R31" s="40">
        <f t="shared" si="4"/>
        <v>2</v>
      </c>
      <c r="S31" s="58">
        <f t="shared" si="5"/>
        <v>20258544.299999952</v>
      </c>
      <c r="T31" s="39">
        <f t="shared" si="3"/>
        <v>3.3121436124089146E-2</v>
      </c>
    </row>
    <row r="32" spans="1:22" s="11" customFormat="1" ht="12.75" x14ac:dyDescent="0.25">
      <c r="A32" s="18">
        <v>29</v>
      </c>
      <c r="B32" s="7" t="s">
        <v>38</v>
      </c>
      <c r="C32" s="89" t="s">
        <v>93</v>
      </c>
      <c r="D32" s="7" t="s">
        <v>6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380401335.15999997</v>
      </c>
      <c r="K32" s="38">
        <f t="shared" si="0"/>
        <v>1.239092333263293</v>
      </c>
      <c r="L32" s="25">
        <v>7</v>
      </c>
      <c r="M32" s="72">
        <v>129092156.89999999</v>
      </c>
      <c r="N32" s="67">
        <f t="shared" si="1"/>
        <v>0.42049563740866686</v>
      </c>
      <c r="O32" s="41">
        <v>23</v>
      </c>
      <c r="P32" s="54">
        <v>158370710.54999998</v>
      </c>
      <c r="Q32" s="67">
        <f t="shared" si="2"/>
        <v>0.51586552180061784</v>
      </c>
      <c r="R32" s="41">
        <f t="shared" si="4"/>
        <v>8</v>
      </c>
      <c r="S32" s="54">
        <f t="shared" si="5"/>
        <v>92938467.710000008</v>
      </c>
      <c r="T32" s="49">
        <f t="shared" si="3"/>
        <v>0.24431688093552384</v>
      </c>
    </row>
    <row r="33" spans="1:21" s="11" customFormat="1" ht="12.75" x14ac:dyDescent="0.25">
      <c r="A33" s="52">
        <v>30</v>
      </c>
      <c r="B33" s="50" t="s">
        <v>39</v>
      </c>
      <c r="C33" s="89" t="s">
        <v>93</v>
      </c>
      <c r="D33" s="50" t="s">
        <v>6</v>
      </c>
      <c r="E33" s="18" t="s">
        <v>104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1527636010.9300001</v>
      </c>
      <c r="K33" s="38">
        <f t="shared" si="0"/>
        <v>1.4620885251872986</v>
      </c>
      <c r="L33" s="29">
        <v>53</v>
      </c>
      <c r="M33" s="72">
        <v>806506851.37000012</v>
      </c>
      <c r="N33" s="67">
        <f t="shared" si="1"/>
        <v>0.77190142444674825</v>
      </c>
      <c r="O33" s="41">
        <v>80</v>
      </c>
      <c r="P33" s="54">
        <v>497339035.88</v>
      </c>
      <c r="Q33" s="67">
        <f t="shared" si="2"/>
        <v>0.47599931677781199</v>
      </c>
      <c r="R33" s="41">
        <f t="shared" si="4"/>
        <v>14</v>
      </c>
      <c r="S33" s="54">
        <f t="shared" si="5"/>
        <v>223790123.67999995</v>
      </c>
      <c r="T33" s="49">
        <f t="shared" si="3"/>
        <v>0.146494401859354</v>
      </c>
    </row>
    <row r="34" spans="1:21" s="11" customFormat="1" ht="12.75" x14ac:dyDescent="0.25">
      <c r="A34" s="19">
        <v>31</v>
      </c>
      <c r="B34" s="6" t="s">
        <v>40</v>
      </c>
      <c r="C34" s="90" t="s">
        <v>100</v>
      </c>
      <c r="D34" s="5" t="s">
        <v>2</v>
      </c>
      <c r="E34" s="85" t="s">
        <v>105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7170718693.8299999</v>
      </c>
      <c r="K34" s="37">
        <f t="shared" si="0"/>
        <v>1.6832672990211268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6286728386.3600006</v>
      </c>
      <c r="Q34" s="45">
        <f t="shared" si="2"/>
        <v>1.475757837173709</v>
      </c>
      <c r="R34" s="40">
        <f t="shared" si="4"/>
        <v>15</v>
      </c>
      <c r="S34" s="58">
        <f t="shared" si="5"/>
        <v>883990307.46999931</v>
      </c>
      <c r="T34" s="39">
        <f t="shared" si="3"/>
        <v>0.12327778361053589</v>
      </c>
    </row>
    <row r="35" spans="1:21" s="4" customFormat="1" ht="25.5" x14ac:dyDescent="0.25">
      <c r="A35" s="52">
        <v>32</v>
      </c>
      <c r="B35" s="7" t="s">
        <v>41</v>
      </c>
      <c r="C35" s="89" t="s">
        <v>97</v>
      </c>
      <c r="D35" s="7" t="s">
        <v>6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622530835.08999991</v>
      </c>
      <c r="K35" s="38">
        <f t="shared" si="0"/>
        <v>1.0295812693649475</v>
      </c>
      <c r="L35" s="29">
        <v>3</v>
      </c>
      <c r="M35" s="72">
        <v>97412694.450000003</v>
      </c>
      <c r="N35" s="67">
        <f t="shared" si="1"/>
        <v>0.16110733790333634</v>
      </c>
      <c r="O35" s="41">
        <v>38</v>
      </c>
      <c r="P35" s="54">
        <v>507203423.21000004</v>
      </c>
      <c r="Q35" s="67">
        <f t="shared" si="2"/>
        <v>0.83884542718161503</v>
      </c>
      <c r="R35" s="41">
        <f t="shared" si="4"/>
        <v>5</v>
      </c>
      <c r="S35" s="54">
        <f t="shared" si="5"/>
        <v>17914717.429999888</v>
      </c>
      <c r="T35" s="49">
        <f t="shared" si="3"/>
        <v>2.8777237078401005E-2</v>
      </c>
    </row>
    <row r="36" spans="1:21" s="4" customFormat="1" ht="25.5" x14ac:dyDescent="0.25">
      <c r="A36" s="52">
        <v>33</v>
      </c>
      <c r="B36" s="7" t="s">
        <v>42</v>
      </c>
      <c r="C36" s="89" t="s">
        <v>97</v>
      </c>
      <c r="D36" s="7" t="s">
        <v>6</v>
      </c>
      <c r="E36" s="18" t="s">
        <v>104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3606249399.0399985</v>
      </c>
      <c r="K36" s="38">
        <f t="shared" ref="K36:K73" si="6">J36/F36</f>
        <v>3.9326601952453637</v>
      </c>
      <c r="L36" s="29">
        <v>43</v>
      </c>
      <c r="M36" s="72">
        <v>744918378.8499999</v>
      </c>
      <c r="N36" s="67">
        <f t="shared" ref="N36:N72" si="7">M36/F36</f>
        <v>0.81234283407851682</v>
      </c>
      <c r="O36" s="41">
        <v>198</v>
      </c>
      <c r="P36" s="54">
        <v>2734825844.7399988</v>
      </c>
      <c r="Q36" s="67">
        <f t="shared" ref="Q36:Q72" si="8">P36/F36</f>
        <v>2.9823618808505983</v>
      </c>
      <c r="R36" s="41">
        <f t="shared" si="4"/>
        <v>12</v>
      </c>
      <c r="S36" s="54">
        <f t="shared" si="5"/>
        <v>126505175.44999981</v>
      </c>
      <c r="T36" s="49">
        <f t="shared" ref="T36:T76" si="9">IF(J36=0,"",S36/J36)</f>
        <v>3.5079430580612678E-2</v>
      </c>
    </row>
    <row r="37" spans="1:21" s="4" customFormat="1" ht="12.75" x14ac:dyDescent="0.25">
      <c r="A37" s="52">
        <v>34</v>
      </c>
      <c r="B37" s="7" t="s">
        <v>43</v>
      </c>
      <c r="C37" s="89" t="s">
        <v>93</v>
      </c>
      <c r="D37" s="7" t="s">
        <v>6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172034249.30000001</v>
      </c>
      <c r="K37" s="38">
        <f t="shared" si="6"/>
        <v>0.63189806905417822</v>
      </c>
      <c r="L37" s="29">
        <v>11</v>
      </c>
      <c r="M37" s="72">
        <v>72783422.650000021</v>
      </c>
      <c r="N37" s="67">
        <f t="shared" si="7"/>
        <v>0.26734039540863186</v>
      </c>
      <c r="O37" s="41">
        <v>14</v>
      </c>
      <c r="P37" s="54">
        <v>99250826.649999991</v>
      </c>
      <c r="Q37" s="67">
        <f t="shared" si="8"/>
        <v>0.36455767364554637</v>
      </c>
      <c r="R37" s="41">
        <f t="shared" si="4"/>
        <v>0</v>
      </c>
      <c r="S37" s="54">
        <f t="shared" si="5"/>
        <v>0</v>
      </c>
      <c r="T37" s="49">
        <f t="shared" si="9"/>
        <v>0</v>
      </c>
      <c r="U37" s="107"/>
    </row>
    <row r="38" spans="1:21" s="4" customFormat="1" ht="12.75" x14ac:dyDescent="0.25">
      <c r="A38" s="18">
        <v>35</v>
      </c>
      <c r="B38" s="7" t="s">
        <v>44</v>
      </c>
      <c r="C38" s="89" t="s">
        <v>93</v>
      </c>
      <c r="D38" s="7" t="s">
        <v>6</v>
      </c>
      <c r="E38" s="18" t="s">
        <v>104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748276003.07999992</v>
      </c>
      <c r="K38" s="38">
        <f t="shared" si="6"/>
        <v>1.029037408996373</v>
      </c>
      <c r="L38" s="25">
        <v>83</v>
      </c>
      <c r="M38" s="72">
        <v>570528039.61000001</v>
      </c>
      <c r="N38" s="67">
        <f t="shared" si="7"/>
        <v>0.7845964500044067</v>
      </c>
      <c r="O38" s="41">
        <v>27</v>
      </c>
      <c r="P38" s="54">
        <v>140433734.09</v>
      </c>
      <c r="Q38" s="67">
        <f t="shared" si="8"/>
        <v>0.19312601936829604</v>
      </c>
      <c r="R38" s="41">
        <f t="shared" si="4"/>
        <v>9</v>
      </c>
      <c r="S38" s="54">
        <f t="shared" si="5"/>
        <v>37314229.379999906</v>
      </c>
      <c r="T38" s="49">
        <f t="shared" si="9"/>
        <v>4.9866933092080672E-2</v>
      </c>
    </row>
    <row r="39" spans="1:21" s="4" customFormat="1" ht="12.75" x14ac:dyDescent="0.25">
      <c r="A39" s="17">
        <v>36</v>
      </c>
      <c r="B39" s="6" t="s">
        <v>45</v>
      </c>
      <c r="C39" s="87" t="s">
        <v>100</v>
      </c>
      <c r="D39" s="5" t="s">
        <v>2</v>
      </c>
      <c r="E39" s="85" t="s">
        <v>104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2963980380.29</v>
      </c>
      <c r="K39" s="37">
        <f t="shared" si="6"/>
        <v>1.6649085383630187</v>
      </c>
      <c r="L39" s="24">
        <v>93</v>
      </c>
      <c r="M39" s="71">
        <v>2324326289.8099999</v>
      </c>
      <c r="N39" s="45">
        <f t="shared" si="7"/>
        <v>1.3056060396282647</v>
      </c>
      <c r="O39" s="40">
        <v>54</v>
      </c>
      <c r="P39" s="58">
        <v>570310898.41000009</v>
      </c>
      <c r="Q39" s="45">
        <f t="shared" si="8"/>
        <v>0.32035147418600368</v>
      </c>
      <c r="R39" s="40">
        <f t="shared" si="4"/>
        <v>4</v>
      </c>
      <c r="S39" s="58">
        <f t="shared" si="5"/>
        <v>69343192.069999933</v>
      </c>
      <c r="T39" s="39">
        <f t="shared" si="9"/>
        <v>2.3395293886262263E-2</v>
      </c>
    </row>
    <row r="40" spans="1:21" s="4" customFormat="1" ht="25.5" x14ac:dyDescent="0.25">
      <c r="A40" s="19">
        <v>37</v>
      </c>
      <c r="B40" s="6" t="s">
        <v>46</v>
      </c>
      <c r="C40" s="90" t="s">
        <v>98</v>
      </c>
      <c r="D40" s="5" t="s">
        <v>2</v>
      </c>
      <c r="E40" s="85" t="s">
        <v>104</v>
      </c>
      <c r="F40" s="23">
        <v>3500000000</v>
      </c>
      <c r="G40" s="15">
        <v>42566</v>
      </c>
      <c r="H40" s="15">
        <v>43069</v>
      </c>
      <c r="I40" s="26">
        <v>560</v>
      </c>
      <c r="J40" s="71">
        <v>1100875980.7799995</v>
      </c>
      <c r="K40" s="37">
        <f t="shared" si="6"/>
        <v>0.31453599450857128</v>
      </c>
      <c r="L40" s="26">
        <v>92</v>
      </c>
      <c r="M40" s="71">
        <v>186003918.53999993</v>
      </c>
      <c r="N40" s="45">
        <f t="shared" si="7"/>
        <v>5.3143976725714269E-2</v>
      </c>
      <c r="O40" s="40">
        <v>393</v>
      </c>
      <c r="P40" s="58">
        <v>797646087.20999956</v>
      </c>
      <c r="Q40" s="45">
        <f t="shared" si="8"/>
        <v>0.22789888205999986</v>
      </c>
      <c r="R40" s="40">
        <f t="shared" si="4"/>
        <v>75</v>
      </c>
      <c r="S40" s="58">
        <f t="shared" si="5"/>
        <v>117225975.02999997</v>
      </c>
      <c r="T40" s="39">
        <f t="shared" si="9"/>
        <v>0.10648426986929291</v>
      </c>
    </row>
    <row r="41" spans="1:21" s="4" customFormat="1" ht="25.5" x14ac:dyDescent="0.25">
      <c r="A41" s="52">
        <v>38</v>
      </c>
      <c r="B41" s="7" t="s">
        <v>47</v>
      </c>
      <c r="C41" s="89" t="s">
        <v>93</v>
      </c>
      <c r="D41" s="7" t="s">
        <v>6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224130319.24000001</v>
      </c>
      <c r="K41" s="38">
        <f t="shared" si="6"/>
        <v>0.99613476103230902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168502570.83000001</v>
      </c>
      <c r="Q41" s="67">
        <f t="shared" si="8"/>
        <v>0.74890032145689178</v>
      </c>
      <c r="R41" s="41">
        <f t="shared" si="4"/>
        <v>4</v>
      </c>
      <c r="S41" s="54">
        <f t="shared" si="5"/>
        <v>55627748.409999996</v>
      </c>
      <c r="T41" s="49">
        <f t="shared" si="9"/>
        <v>0.24819376779824906</v>
      </c>
    </row>
    <row r="42" spans="1:21" s="11" customFormat="1" ht="25.5" x14ac:dyDescent="0.25">
      <c r="A42" s="52">
        <v>39</v>
      </c>
      <c r="B42" s="50" t="s">
        <v>48</v>
      </c>
      <c r="C42" s="89" t="s">
        <v>93</v>
      </c>
      <c r="D42" s="7" t="s">
        <v>6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879669025.01999998</v>
      </c>
      <c r="K42" s="38">
        <f t="shared" si="6"/>
        <v>1.8943298190817082</v>
      </c>
      <c r="L42" s="29">
        <v>10</v>
      </c>
      <c r="M42" s="72">
        <v>115176000.16</v>
      </c>
      <c r="N42" s="67">
        <f t="shared" si="7"/>
        <v>0.24802661607948176</v>
      </c>
      <c r="O42" s="41">
        <v>54</v>
      </c>
      <c r="P42" s="54">
        <v>646795347.61000013</v>
      </c>
      <c r="Q42" s="67">
        <f t="shared" si="8"/>
        <v>1.3928462625964182</v>
      </c>
      <c r="R42" s="41">
        <f t="shared" si="4"/>
        <v>11</v>
      </c>
      <c r="S42" s="54">
        <f t="shared" si="5"/>
        <v>117697677.24999988</v>
      </c>
      <c r="T42" s="49">
        <f t="shared" si="9"/>
        <v>0.13379768288115401</v>
      </c>
    </row>
    <row r="43" spans="1:21" s="11" customFormat="1" ht="25.5" x14ac:dyDescent="0.25">
      <c r="A43" s="19">
        <v>40</v>
      </c>
      <c r="B43" s="6" t="s">
        <v>49</v>
      </c>
      <c r="C43" s="90" t="s">
        <v>88</v>
      </c>
      <c r="D43" s="5" t="s">
        <v>2</v>
      </c>
      <c r="E43" s="19" t="s">
        <v>107</v>
      </c>
      <c r="F43" s="23">
        <v>839400000</v>
      </c>
      <c r="G43" s="15">
        <v>42580</v>
      </c>
      <c r="H43" s="15">
        <v>44865</v>
      </c>
      <c r="I43" s="26">
        <v>1</v>
      </c>
      <c r="J43" s="71">
        <v>20103030.98</v>
      </c>
      <c r="K43" s="37">
        <f t="shared" si="6"/>
        <v>2.3949286371217536E-2</v>
      </c>
      <c r="L43" s="26">
        <v>1</v>
      </c>
      <c r="M43" s="71">
        <v>20103030.98</v>
      </c>
      <c r="N43" s="45">
        <f t="shared" si="7"/>
        <v>2.3949286371217536E-2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50</v>
      </c>
      <c r="C44" s="90" t="s">
        <v>96</v>
      </c>
      <c r="D44" s="5" t="s">
        <v>2</v>
      </c>
      <c r="E44" s="19" t="s">
        <v>107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51</v>
      </c>
      <c r="C45" s="87" t="s">
        <v>88</v>
      </c>
      <c r="D45" s="5" t="s">
        <v>2</v>
      </c>
      <c r="E45" s="19" t="s">
        <v>107</v>
      </c>
      <c r="F45" s="74">
        <v>3898000000</v>
      </c>
      <c r="G45" s="15">
        <v>42605</v>
      </c>
      <c r="H45" s="15">
        <v>44865</v>
      </c>
      <c r="I45" s="24">
        <v>1</v>
      </c>
      <c r="J45" s="71">
        <v>78689979.019999996</v>
      </c>
      <c r="K45" s="37">
        <f t="shared" si="6"/>
        <v>2.0187270143663415E-2</v>
      </c>
      <c r="L45" s="24">
        <v>1</v>
      </c>
      <c r="M45" s="71">
        <v>78689979.019999996</v>
      </c>
      <c r="N45" s="45">
        <f t="shared" si="7"/>
        <v>2.0187270143663415E-2</v>
      </c>
      <c r="O45" s="40"/>
      <c r="P45" s="58"/>
      <c r="Q45" s="45">
        <f t="shared" si="8"/>
        <v>0</v>
      </c>
      <c r="R45" s="40">
        <f t="shared" ref="R45" si="10">I45-L45-O45</f>
        <v>0</v>
      </c>
      <c r="S45" s="58">
        <f t="shared" ref="S45" si="11">J45-M45-P45</f>
        <v>0</v>
      </c>
      <c r="T45" s="39">
        <f t="shared" si="9"/>
        <v>0</v>
      </c>
    </row>
    <row r="46" spans="1:21" s="11" customFormat="1" ht="12.75" x14ac:dyDescent="0.25">
      <c r="A46" s="52">
        <v>43</v>
      </c>
      <c r="B46" s="50" t="s">
        <v>52</v>
      </c>
      <c r="C46" s="89" t="s">
        <v>95</v>
      </c>
      <c r="D46" s="7" t="s">
        <v>6</v>
      </c>
      <c r="E46" s="18" t="s">
        <v>104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39</v>
      </c>
      <c r="M46" s="75">
        <v>135888075.62</v>
      </c>
      <c r="N46" s="67">
        <f t="shared" si="7"/>
        <v>2.6644720709803922</v>
      </c>
      <c r="O46" s="41">
        <v>1</v>
      </c>
      <c r="P46" s="54">
        <v>4123875.3</v>
      </c>
      <c r="Q46" s="67">
        <f t="shared" si="8"/>
        <v>8.0860299999999996E-2</v>
      </c>
      <c r="R46" s="41">
        <f t="shared" ref="R46:R47" si="12">I46-L46-O46</f>
        <v>13</v>
      </c>
      <c r="S46" s="54">
        <f t="shared" ref="S46:S47" si="13">J46-M46-P46</f>
        <v>48986924.86999996</v>
      </c>
      <c r="T46" s="49">
        <f t="shared" si="9"/>
        <v>0.25919162040111926</v>
      </c>
    </row>
    <row r="47" spans="1:21" s="11" customFormat="1" ht="25.5" x14ac:dyDescent="0.25">
      <c r="A47" s="18">
        <v>44</v>
      </c>
      <c r="B47" s="7" t="s">
        <v>53</v>
      </c>
      <c r="C47" s="89" t="s">
        <v>95</v>
      </c>
      <c r="D47" s="7" t="s">
        <v>6</v>
      </c>
      <c r="E47" s="18" t="s">
        <v>104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209</v>
      </c>
      <c r="M47" s="75">
        <v>724514844.09999979</v>
      </c>
      <c r="N47" s="67">
        <f t="shared" si="7"/>
        <v>4.0475689614525123</v>
      </c>
      <c r="O47" s="41"/>
      <c r="P47" s="54"/>
      <c r="Q47" s="67">
        <f t="shared" si="8"/>
        <v>0</v>
      </c>
      <c r="R47" s="41">
        <f t="shared" si="12"/>
        <v>9</v>
      </c>
      <c r="S47" s="54">
        <f t="shared" si="13"/>
        <v>29265596.75</v>
      </c>
      <c r="T47" s="49">
        <f t="shared" si="9"/>
        <v>3.8825094369653153E-2</v>
      </c>
    </row>
    <row r="48" spans="1:21" s="11" customFormat="1" ht="53.25" customHeight="1" x14ac:dyDescent="0.25">
      <c r="A48" s="17">
        <v>45</v>
      </c>
      <c r="B48" s="6" t="s">
        <v>54</v>
      </c>
      <c r="C48" s="87" t="s">
        <v>101</v>
      </c>
      <c r="D48" s="5" t="s">
        <v>2</v>
      </c>
      <c r="E48" s="19" t="s">
        <v>107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58</v>
      </c>
      <c r="C49" s="89" t="s">
        <v>97</v>
      </c>
      <c r="D49" s="7" t="s">
        <v>6</v>
      </c>
      <c r="E49" s="18" t="s">
        <v>104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2215940128.5899992</v>
      </c>
      <c r="K49" s="38">
        <f t="shared" si="6"/>
        <v>4.0253226677384184</v>
      </c>
      <c r="L49" s="25">
        <v>147</v>
      </c>
      <c r="M49" s="72">
        <v>1853495175.6099997</v>
      </c>
      <c r="N49" s="67">
        <f t="shared" si="7"/>
        <v>3.3669303825794725</v>
      </c>
      <c r="O49" s="41">
        <v>34</v>
      </c>
      <c r="P49" s="54">
        <v>356415735.98000008</v>
      </c>
      <c r="Q49" s="67">
        <f t="shared" si="8"/>
        <v>0.64744002902815634</v>
      </c>
      <c r="R49" s="41">
        <f t="shared" ref="R49:R50" si="14">I49-L49-O49</f>
        <v>3</v>
      </c>
      <c r="S49" s="54">
        <f t="shared" ref="S49:S50" si="15">J49-M49-P49</f>
        <v>6029216.9999994636</v>
      </c>
      <c r="T49" s="49">
        <f t="shared" si="9"/>
        <v>2.7208393052730396E-3</v>
      </c>
    </row>
    <row r="50" spans="1:20" s="4" customFormat="1" ht="25.5" x14ac:dyDescent="0.25">
      <c r="A50" s="18">
        <v>47</v>
      </c>
      <c r="B50" s="7" t="s">
        <v>57</v>
      </c>
      <c r="C50" s="89" t="s">
        <v>97</v>
      </c>
      <c r="D50" s="7" t="s">
        <v>6</v>
      </c>
      <c r="E50" s="18" t="s">
        <v>104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654</v>
      </c>
      <c r="M50" s="72">
        <v>7293643158.3200016</v>
      </c>
      <c r="N50" s="67">
        <f t="shared" si="7"/>
        <v>5.6781963085402891</v>
      </c>
      <c r="O50" s="41">
        <v>1</v>
      </c>
      <c r="P50" s="54">
        <v>1938153.32</v>
      </c>
      <c r="Q50" s="67">
        <f t="shared" si="8"/>
        <v>1.5088776333203582E-3</v>
      </c>
      <c r="R50" s="41">
        <f t="shared" si="14"/>
        <v>6</v>
      </c>
      <c r="S50" s="54">
        <f t="shared" si="15"/>
        <v>70487988.359998405</v>
      </c>
      <c r="T50" s="49">
        <f t="shared" si="9"/>
        <v>9.5692811850138851E-3</v>
      </c>
    </row>
    <row r="51" spans="1:20" s="4" customFormat="1" ht="38.25" x14ac:dyDescent="0.25">
      <c r="A51" s="17">
        <v>48</v>
      </c>
      <c r="B51" s="6" t="s">
        <v>56</v>
      </c>
      <c r="C51" s="87" t="s">
        <v>96</v>
      </c>
      <c r="D51" s="6" t="s">
        <v>2</v>
      </c>
      <c r="E51" s="17" t="s">
        <v>107</v>
      </c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93</v>
      </c>
      <c r="D52" s="7" t="s">
        <v>6</v>
      </c>
      <c r="E52" s="18" t="s">
        <v>106</v>
      </c>
      <c r="F52" s="22">
        <v>1300000000</v>
      </c>
      <c r="G52" s="31">
        <v>42625</v>
      </c>
      <c r="H52" s="31">
        <v>42886</v>
      </c>
      <c r="I52" s="25"/>
      <c r="J52" s="72">
        <v>0</v>
      </c>
      <c r="K52" s="38">
        <f t="shared" si="6"/>
        <v>0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 t="str">
        <f t="shared" si="9"/>
        <v/>
      </c>
    </row>
    <row r="53" spans="1:20" s="4" customFormat="1" ht="25.5" x14ac:dyDescent="0.25">
      <c r="A53" s="19">
        <v>50</v>
      </c>
      <c r="B53" s="6" t="s">
        <v>59</v>
      </c>
      <c r="C53" s="90" t="s">
        <v>99</v>
      </c>
      <c r="D53" s="5" t="s">
        <v>2</v>
      </c>
      <c r="E53" s="19" t="s">
        <v>104</v>
      </c>
      <c r="F53" s="23">
        <v>5912241050</v>
      </c>
      <c r="G53" s="15">
        <v>42628</v>
      </c>
      <c r="H53" s="15">
        <v>43098</v>
      </c>
      <c r="I53" s="26">
        <v>13</v>
      </c>
      <c r="J53" s="76">
        <v>649278898.37999988</v>
      </c>
      <c r="K53" s="37">
        <f t="shared" si="6"/>
        <v>0.10981942259948956</v>
      </c>
      <c r="L53" s="26">
        <v>10</v>
      </c>
      <c r="M53" s="76">
        <v>613452928.56999993</v>
      </c>
      <c r="N53" s="45">
        <f t="shared" si="7"/>
        <v>0.1037597965614071</v>
      </c>
      <c r="O53" s="40"/>
      <c r="P53" s="58"/>
      <c r="Q53" s="45">
        <f t="shared" si="8"/>
        <v>0</v>
      </c>
      <c r="R53" s="40">
        <f t="shared" ref="R53" si="16">I53-L53-O53</f>
        <v>3</v>
      </c>
      <c r="S53" s="58">
        <f t="shared" ref="S53" si="17">J53-M53-P53</f>
        <v>35825969.809999943</v>
      </c>
      <c r="T53" s="39">
        <f t="shared" si="9"/>
        <v>5.5178090492989156E-2</v>
      </c>
    </row>
    <row r="54" spans="1:20" s="4" customFormat="1" ht="25.5" x14ac:dyDescent="0.25">
      <c r="A54" s="19">
        <v>51</v>
      </c>
      <c r="B54" s="6" t="s">
        <v>60</v>
      </c>
      <c r="C54" s="90" t="s">
        <v>99</v>
      </c>
      <c r="D54" s="5" t="s">
        <v>2</v>
      </c>
      <c r="E54" s="19" t="s">
        <v>104</v>
      </c>
      <c r="F54" s="23">
        <v>2533000000</v>
      </c>
      <c r="G54" s="15">
        <v>42628</v>
      </c>
      <c r="H54" s="15">
        <v>43098</v>
      </c>
      <c r="I54" s="26">
        <v>5</v>
      </c>
      <c r="J54" s="76">
        <v>246448656.28</v>
      </c>
      <c r="K54" s="37">
        <f t="shared" si="6"/>
        <v>9.7295166316620607E-2</v>
      </c>
      <c r="L54" s="26">
        <v>5</v>
      </c>
      <c r="M54" s="76">
        <v>246448656.28</v>
      </c>
      <c r="N54" s="45">
        <f t="shared" si="7"/>
        <v>9.7295166316620607E-2</v>
      </c>
      <c r="O54" s="40"/>
      <c r="P54" s="58"/>
      <c r="Q54" s="45">
        <f t="shared" si="8"/>
        <v>0</v>
      </c>
      <c r="R54" s="40">
        <f t="shared" ref="R54" si="18">I54-L54-O54</f>
        <v>0</v>
      </c>
      <c r="S54" s="58">
        <f t="shared" ref="S54" si="19">J54-M54-P54</f>
        <v>0</v>
      </c>
      <c r="T54" s="39">
        <f t="shared" si="9"/>
        <v>0</v>
      </c>
    </row>
    <row r="55" spans="1:20" s="4" customFormat="1" ht="25.5" x14ac:dyDescent="0.25">
      <c r="A55" s="52">
        <v>52</v>
      </c>
      <c r="B55" s="7" t="s">
        <v>61</v>
      </c>
      <c r="C55" s="91" t="s">
        <v>96</v>
      </c>
      <c r="D55" s="7" t="s">
        <v>6</v>
      </c>
      <c r="E55" s="18" t="s">
        <v>106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86</v>
      </c>
      <c r="M55" s="77">
        <v>5652924596.9399996</v>
      </c>
      <c r="N55" s="67">
        <f t="shared" si="7"/>
        <v>3.6427001437633693</v>
      </c>
      <c r="O55" s="41"/>
      <c r="P55" s="54"/>
      <c r="Q55" s="67">
        <f t="shared" si="8"/>
        <v>0</v>
      </c>
      <c r="R55" s="41">
        <f t="shared" ref="R55:R56" si="20">I55-L55-O55</f>
        <v>2</v>
      </c>
      <c r="S55" s="54">
        <f t="shared" ref="S55:S56" si="21">J55-M55-P55</f>
        <v>117447414.90999985</v>
      </c>
      <c r="T55" s="49">
        <f t="shared" si="9"/>
        <v>2.0353525677167882E-2</v>
      </c>
    </row>
    <row r="56" spans="1:20" s="11" customFormat="1" ht="25.5" x14ac:dyDescent="0.25">
      <c r="A56" s="19">
        <v>53</v>
      </c>
      <c r="B56" s="6" t="s">
        <v>62</v>
      </c>
      <c r="C56" s="90" t="s">
        <v>101</v>
      </c>
      <c r="D56" s="5" t="s">
        <v>2</v>
      </c>
      <c r="E56" s="19" t="s">
        <v>104</v>
      </c>
      <c r="F56" s="23">
        <v>1615000000</v>
      </c>
      <c r="G56" s="15">
        <v>42642</v>
      </c>
      <c r="H56" s="15">
        <v>44865</v>
      </c>
      <c r="I56" s="26">
        <v>15</v>
      </c>
      <c r="J56" s="76">
        <v>45581692.609999992</v>
      </c>
      <c r="K56" s="37">
        <f t="shared" si="6"/>
        <v>2.8223958272445816E-2</v>
      </c>
      <c r="L56" s="26">
        <v>14</v>
      </c>
      <c r="M56" s="76">
        <v>42265254.229999997</v>
      </c>
      <c r="N56" s="45">
        <f t="shared" si="7"/>
        <v>2.6170436055727553E-2</v>
      </c>
      <c r="O56" s="40"/>
      <c r="P56" s="58"/>
      <c r="Q56" s="45">
        <f t="shared" si="8"/>
        <v>0</v>
      </c>
      <c r="R56" s="40">
        <f t="shared" si="20"/>
        <v>1</v>
      </c>
      <c r="S56" s="58">
        <f t="shared" si="21"/>
        <v>3316438.3799999952</v>
      </c>
      <c r="T56" s="39">
        <f t="shared" si="9"/>
        <v>7.2758122616807225E-2</v>
      </c>
    </row>
    <row r="57" spans="1:20" s="11" customFormat="1" ht="25.5" x14ac:dyDescent="0.25">
      <c r="A57" s="17">
        <v>54</v>
      </c>
      <c r="B57" s="6" t="s">
        <v>63</v>
      </c>
      <c r="C57" s="87" t="s">
        <v>91</v>
      </c>
      <c r="D57" s="5" t="s">
        <v>2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10</v>
      </c>
      <c r="J57" s="76">
        <v>2188028745.6500001</v>
      </c>
      <c r="K57" s="37">
        <f t="shared" si="6"/>
        <v>1.3892246004126985</v>
      </c>
      <c r="L57" s="24">
        <v>3</v>
      </c>
      <c r="M57" s="76">
        <v>315774253.95999998</v>
      </c>
      <c r="N57" s="45">
        <f t="shared" si="7"/>
        <v>0.20049158981587301</v>
      </c>
      <c r="O57" s="40">
        <v>6</v>
      </c>
      <c r="P57" s="58">
        <v>1285055470.3899999</v>
      </c>
      <c r="Q57" s="45">
        <f t="shared" si="8"/>
        <v>0.81590823516825384</v>
      </c>
      <c r="R57" s="40">
        <f t="shared" ref="R57:S58" si="22">I57-L57-O57</f>
        <v>1</v>
      </c>
      <c r="S57" s="58">
        <f t="shared" si="22"/>
        <v>587199021.30000019</v>
      </c>
      <c r="T57" s="39">
        <f t="shared" si="9"/>
        <v>0.26836897022829576</v>
      </c>
    </row>
    <row r="58" spans="1:20" s="11" customFormat="1" ht="25.5" x14ac:dyDescent="0.25">
      <c r="A58" s="17">
        <v>55</v>
      </c>
      <c r="B58" s="6" t="s">
        <v>64</v>
      </c>
      <c r="C58" s="87" t="s">
        <v>101</v>
      </c>
      <c r="D58" s="5" t="s">
        <v>2</v>
      </c>
      <c r="E58" s="19" t="s">
        <v>107</v>
      </c>
      <c r="F58" s="21">
        <v>427500000</v>
      </c>
      <c r="G58" s="15">
        <v>42662</v>
      </c>
      <c r="H58" s="15">
        <v>44865</v>
      </c>
      <c r="I58" s="24">
        <v>3</v>
      </c>
      <c r="J58" s="76">
        <v>15336287.629999999</v>
      </c>
      <c r="K58" s="37">
        <f t="shared" si="6"/>
        <v>3.5874357029239766E-2</v>
      </c>
      <c r="L58" s="24">
        <v>3</v>
      </c>
      <c r="M58" s="76">
        <v>15336287.629999999</v>
      </c>
      <c r="N58" s="45">
        <f t="shared" si="7"/>
        <v>3.5874357029239766E-2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0" s="11" customFormat="1" ht="38.25" x14ac:dyDescent="0.25">
      <c r="A59" s="18">
        <v>56</v>
      </c>
      <c r="B59" s="7" t="s">
        <v>65</v>
      </c>
      <c r="C59" s="89" t="s">
        <v>97</v>
      </c>
      <c r="D59" s="7" t="s">
        <v>6</v>
      </c>
      <c r="E59" s="18" t="s">
        <v>106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314129372.19000006</v>
      </c>
      <c r="K59" s="38">
        <f t="shared" si="6"/>
        <v>2.0775752128968259</v>
      </c>
      <c r="L59" s="25">
        <v>39</v>
      </c>
      <c r="M59" s="77">
        <v>314129372.19000006</v>
      </c>
      <c r="N59" s="67">
        <f t="shared" si="7"/>
        <v>2.0775752128968259</v>
      </c>
      <c r="O59" s="41"/>
      <c r="P59" s="54"/>
      <c r="Q59" s="67">
        <f t="shared" si="8"/>
        <v>0</v>
      </c>
      <c r="R59" s="41">
        <f t="shared" ref="R59:R61" si="23">I59-L59-O59</f>
        <v>0</v>
      </c>
      <c r="S59" s="54">
        <f t="shared" ref="S59:S61" si="24">J59-M59-P59</f>
        <v>0</v>
      </c>
      <c r="T59" s="49">
        <f t="shared" si="9"/>
        <v>0</v>
      </c>
    </row>
    <row r="60" spans="1:20" s="11" customFormat="1" ht="38.25" x14ac:dyDescent="0.25">
      <c r="A60" s="18">
        <v>57</v>
      </c>
      <c r="B60" s="7" t="s">
        <v>66</v>
      </c>
      <c r="C60" s="89" t="s">
        <v>97</v>
      </c>
      <c r="D60" s="7" t="s">
        <v>6</v>
      </c>
      <c r="E60" s="18" t="s">
        <v>106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1304398452.3099995</v>
      </c>
      <c r="K60" s="38">
        <f t="shared" si="6"/>
        <v>3.6972745246882073</v>
      </c>
      <c r="L60" s="25">
        <v>147</v>
      </c>
      <c r="M60" s="77">
        <v>1304398452.3099995</v>
      </c>
      <c r="N60" s="67">
        <f t="shared" si="7"/>
        <v>3.6972745246882073</v>
      </c>
      <c r="O60" s="41"/>
      <c r="P60" s="54"/>
      <c r="Q60" s="67">
        <f t="shared" si="8"/>
        <v>0</v>
      </c>
      <c r="R60" s="41">
        <f t="shared" si="23"/>
        <v>0</v>
      </c>
      <c r="S60" s="54">
        <f t="shared" si="24"/>
        <v>0</v>
      </c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68</v>
      </c>
      <c r="C61" s="87" t="s">
        <v>97</v>
      </c>
      <c r="D61" s="6" t="s">
        <v>2</v>
      </c>
      <c r="E61" s="17" t="s">
        <v>107</v>
      </c>
      <c r="F61" s="21">
        <v>535000000</v>
      </c>
      <c r="G61" s="15">
        <v>42684</v>
      </c>
      <c r="H61" s="15">
        <v>44865</v>
      </c>
      <c r="I61" s="24">
        <v>11</v>
      </c>
      <c r="J61" s="76">
        <v>248023732.17000002</v>
      </c>
      <c r="K61" s="37">
        <f t="shared" si="6"/>
        <v>0.46359576106542061</v>
      </c>
      <c r="L61" s="24">
        <v>11</v>
      </c>
      <c r="M61" s="76">
        <v>248023732.17000002</v>
      </c>
      <c r="N61" s="45">
        <f t="shared" si="7"/>
        <v>0.46359576106542061</v>
      </c>
      <c r="O61" s="40"/>
      <c r="P61" s="58"/>
      <c r="Q61" s="45">
        <f t="shared" si="8"/>
        <v>0</v>
      </c>
      <c r="R61" s="40">
        <f t="shared" si="23"/>
        <v>0</v>
      </c>
      <c r="S61" s="58">
        <f t="shared" si="24"/>
        <v>0</v>
      </c>
      <c r="T61" s="39">
        <f t="shared" si="9"/>
        <v>0</v>
      </c>
    </row>
    <row r="62" spans="1:20" s="4" customFormat="1" ht="38.25" x14ac:dyDescent="0.25">
      <c r="A62" s="19">
        <v>59</v>
      </c>
      <c r="B62" s="6" t="s">
        <v>69</v>
      </c>
      <c r="C62" s="87" t="s">
        <v>97</v>
      </c>
      <c r="D62" s="5" t="s">
        <v>2</v>
      </c>
      <c r="E62" s="17" t="s">
        <v>107</v>
      </c>
      <c r="F62" s="21">
        <v>337393700</v>
      </c>
      <c r="G62" s="15">
        <v>42684</v>
      </c>
      <c r="H62" s="15">
        <v>44865</v>
      </c>
      <c r="I62" s="26"/>
      <c r="J62" s="76">
        <v>0</v>
      </c>
      <c r="K62" s="37">
        <f t="shared" si="6"/>
        <v>0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 t="str">
        <f t="shared" si="9"/>
        <v/>
      </c>
    </row>
    <row r="63" spans="1:20" s="4" customFormat="1" ht="25.5" x14ac:dyDescent="0.25">
      <c r="A63" s="19">
        <v>60</v>
      </c>
      <c r="B63" s="6" t="s">
        <v>80</v>
      </c>
      <c r="C63" s="87" t="s">
        <v>93</v>
      </c>
      <c r="D63" s="5" t="s">
        <v>2</v>
      </c>
      <c r="E63" s="17" t="s">
        <v>107</v>
      </c>
      <c r="F63" s="21">
        <v>1202620000</v>
      </c>
      <c r="G63" s="15">
        <v>42703</v>
      </c>
      <c r="H63" s="15">
        <v>44865</v>
      </c>
      <c r="I63" s="26"/>
      <c r="J63" s="76">
        <v>0</v>
      </c>
      <c r="K63" s="37">
        <f t="shared" si="6"/>
        <v>0</v>
      </c>
      <c r="L63" s="26"/>
      <c r="M63" s="76"/>
      <c r="N63" s="45">
        <f t="shared" si="7"/>
        <v>0</v>
      </c>
      <c r="O63" s="40"/>
      <c r="P63" s="58"/>
      <c r="Q63" s="45">
        <f t="shared" si="8"/>
        <v>0</v>
      </c>
      <c r="R63" s="40"/>
      <c r="S63" s="58"/>
      <c r="T63" s="39" t="str">
        <f t="shared" si="9"/>
        <v/>
      </c>
    </row>
    <row r="64" spans="1:20" s="4" customFormat="1" ht="25.5" x14ac:dyDescent="0.25">
      <c r="A64" s="19">
        <v>61</v>
      </c>
      <c r="B64" s="6" t="s">
        <v>81</v>
      </c>
      <c r="C64" s="87" t="s">
        <v>93</v>
      </c>
      <c r="D64" s="5" t="s">
        <v>2</v>
      </c>
      <c r="E64" s="17" t="s">
        <v>107</v>
      </c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 t="str">
        <f t="shared" si="9"/>
        <v/>
      </c>
    </row>
    <row r="65" spans="1:20" s="4" customFormat="1" ht="25.5" x14ac:dyDescent="0.25">
      <c r="A65" s="19">
        <v>62</v>
      </c>
      <c r="B65" s="6" t="s">
        <v>82</v>
      </c>
      <c r="C65" s="90" t="s">
        <v>101</v>
      </c>
      <c r="D65" s="5" t="s">
        <v>2</v>
      </c>
      <c r="E65" s="17" t="s">
        <v>107</v>
      </c>
      <c r="F65" s="21">
        <v>1900000000</v>
      </c>
      <c r="G65" s="15">
        <v>42703</v>
      </c>
      <c r="H65" s="15">
        <v>44865</v>
      </c>
      <c r="I65" s="26">
        <v>5</v>
      </c>
      <c r="J65" s="76">
        <v>11840476.33</v>
      </c>
      <c r="K65" s="37">
        <f t="shared" si="6"/>
        <v>6.2318296473684214E-3</v>
      </c>
      <c r="L65" s="26">
        <v>5</v>
      </c>
      <c r="M65" s="76">
        <v>11840476.33</v>
      </c>
      <c r="N65" s="45">
        <f t="shared" si="7"/>
        <v>6.2318296473684214E-3</v>
      </c>
      <c r="O65" s="40"/>
      <c r="P65" s="58"/>
      <c r="Q65" s="45">
        <f t="shared" si="8"/>
        <v>0</v>
      </c>
      <c r="R65" s="40">
        <f t="shared" ref="R65" si="25">I65-L65-O65</f>
        <v>0</v>
      </c>
      <c r="S65" s="58">
        <f t="shared" ref="S65" si="26">J65-M65-P65</f>
        <v>0</v>
      </c>
      <c r="T65" s="39">
        <f t="shared" si="9"/>
        <v>0</v>
      </c>
    </row>
    <row r="66" spans="1:20" s="4" customFormat="1" ht="25.5" x14ac:dyDescent="0.25">
      <c r="A66" s="19">
        <v>63</v>
      </c>
      <c r="B66" s="6" t="s">
        <v>85</v>
      </c>
      <c r="C66" s="87" t="s">
        <v>95</v>
      </c>
      <c r="D66" s="5" t="s">
        <v>2</v>
      </c>
      <c r="E66" s="17" t="s">
        <v>107</v>
      </c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 t="str">
        <f t="shared" si="9"/>
        <v/>
      </c>
    </row>
    <row r="67" spans="1:20" s="4" customFormat="1" ht="25.5" x14ac:dyDescent="0.25">
      <c r="A67" s="19">
        <v>64</v>
      </c>
      <c r="B67" s="6" t="s">
        <v>83</v>
      </c>
      <c r="C67" s="87" t="s">
        <v>95</v>
      </c>
      <c r="D67" s="5" t="s">
        <v>2</v>
      </c>
      <c r="E67" s="17" t="s">
        <v>107</v>
      </c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 t="str">
        <f t="shared" si="9"/>
        <v/>
      </c>
    </row>
    <row r="68" spans="1:20" s="4" customFormat="1" ht="25.5" x14ac:dyDescent="0.25">
      <c r="A68" s="19">
        <v>65</v>
      </c>
      <c r="B68" s="6" t="s">
        <v>84</v>
      </c>
      <c r="C68" s="90" t="s">
        <v>101</v>
      </c>
      <c r="D68" s="5" t="s">
        <v>2</v>
      </c>
      <c r="E68" s="17" t="s">
        <v>104</v>
      </c>
      <c r="F68" s="21">
        <v>950000000</v>
      </c>
      <c r="G68" s="15">
        <v>42720</v>
      </c>
      <c r="H68" s="15">
        <v>44865</v>
      </c>
      <c r="I68" s="26">
        <v>4</v>
      </c>
      <c r="J68" s="76">
        <v>12305387.449999999</v>
      </c>
      <c r="K68" s="37">
        <f t="shared" si="6"/>
        <v>1.2953039421052632E-2</v>
      </c>
      <c r="L68" s="26">
        <v>4</v>
      </c>
      <c r="M68" s="76">
        <v>12305387.449999999</v>
      </c>
      <c r="N68" s="45">
        <f t="shared" si="7"/>
        <v>1.2953039421052632E-2</v>
      </c>
      <c r="O68" s="40"/>
      <c r="P68" s="58"/>
      <c r="Q68" s="45">
        <f t="shared" si="8"/>
        <v>0</v>
      </c>
      <c r="R68" s="40">
        <f t="shared" ref="R68" si="27">I68-L68-O68</f>
        <v>0</v>
      </c>
      <c r="S68" s="58">
        <f t="shared" ref="S68" si="28">J68-M68-P68</f>
        <v>0</v>
      </c>
      <c r="T68" s="39">
        <f t="shared" si="9"/>
        <v>0</v>
      </c>
    </row>
    <row r="69" spans="1:20" s="4" customFormat="1" ht="25.5" x14ac:dyDescent="0.25">
      <c r="A69" s="19">
        <v>66</v>
      </c>
      <c r="B69" s="6" t="s">
        <v>86</v>
      </c>
      <c r="C69" s="87" t="s">
        <v>97</v>
      </c>
      <c r="D69" s="5" t="s">
        <v>2</v>
      </c>
      <c r="E69" s="17" t="s">
        <v>107</v>
      </c>
      <c r="F69" s="21">
        <v>3032947000</v>
      </c>
      <c r="G69" s="15">
        <v>42740</v>
      </c>
      <c r="H69" s="15">
        <v>44865</v>
      </c>
      <c r="I69" s="26">
        <v>21</v>
      </c>
      <c r="J69" s="76">
        <v>117143123.63999999</v>
      </c>
      <c r="K69" s="37">
        <f t="shared" si="6"/>
        <v>3.8623531383832288E-2</v>
      </c>
      <c r="L69" s="26">
        <v>21</v>
      </c>
      <c r="M69" s="76">
        <v>117143123.63999999</v>
      </c>
      <c r="N69" s="45">
        <f t="shared" si="7"/>
        <v>3.8623531383832288E-2</v>
      </c>
      <c r="O69" s="40"/>
      <c r="P69" s="58"/>
      <c r="Q69" s="45">
        <f t="shared" si="8"/>
        <v>0</v>
      </c>
      <c r="R69" s="40">
        <f t="shared" ref="R69" si="29">I69-L69-O69</f>
        <v>0</v>
      </c>
      <c r="S69" s="58">
        <f t="shared" ref="S69" si="30">J69-M69-P69</f>
        <v>0</v>
      </c>
      <c r="T69" s="39">
        <f t="shared" si="9"/>
        <v>0</v>
      </c>
    </row>
    <row r="70" spans="1:20" s="4" customFormat="1" ht="25.5" x14ac:dyDescent="0.25">
      <c r="A70" s="19">
        <v>67</v>
      </c>
      <c r="B70" s="6" t="s">
        <v>87</v>
      </c>
      <c r="C70" s="87" t="s">
        <v>97</v>
      </c>
      <c r="D70" s="5" t="s">
        <v>2</v>
      </c>
      <c r="E70" s="17" t="s">
        <v>107</v>
      </c>
      <c r="F70" s="21">
        <v>669556300</v>
      </c>
      <c r="G70" s="15">
        <v>42740</v>
      </c>
      <c r="H70" s="15">
        <v>44865</v>
      </c>
      <c r="I70" s="26"/>
      <c r="J70" s="76">
        <v>0</v>
      </c>
      <c r="K70" s="37">
        <f t="shared" si="6"/>
        <v>0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 t="str">
        <f t="shared" si="9"/>
        <v/>
      </c>
    </row>
    <row r="71" spans="1:20" s="4" customFormat="1" ht="51" x14ac:dyDescent="0.25">
      <c r="A71" s="19">
        <v>68</v>
      </c>
      <c r="B71" s="6" t="s">
        <v>102</v>
      </c>
      <c r="C71" s="87" t="s">
        <v>101</v>
      </c>
      <c r="D71" s="5" t="s">
        <v>2</v>
      </c>
      <c r="E71" s="17" t="s">
        <v>107</v>
      </c>
      <c r="F71" s="21">
        <v>1900000000</v>
      </c>
      <c r="G71" s="15">
        <v>42769</v>
      </c>
      <c r="H71" s="15">
        <v>44865</v>
      </c>
      <c r="I71" s="26">
        <v>2</v>
      </c>
      <c r="J71" s="76">
        <v>6143272.8499999996</v>
      </c>
      <c r="K71" s="37">
        <f t="shared" si="6"/>
        <v>3.2333014999999998E-3</v>
      </c>
      <c r="L71" s="26">
        <v>2</v>
      </c>
      <c r="M71" s="76">
        <v>6143272.8499999996</v>
      </c>
      <c r="N71" s="45">
        <f t="shared" si="7"/>
        <v>3.2333014999999998E-3</v>
      </c>
      <c r="O71" s="40"/>
      <c r="P71" s="58"/>
      <c r="Q71" s="45">
        <f t="shared" si="8"/>
        <v>0</v>
      </c>
      <c r="R71" s="40">
        <f t="shared" ref="R71" si="31">I71-L71-O71</f>
        <v>0</v>
      </c>
      <c r="S71" s="58">
        <f t="shared" ref="S71" si="32">J71-M71-P71</f>
        <v>0</v>
      </c>
      <c r="T71" s="39">
        <f t="shared" si="9"/>
        <v>0</v>
      </c>
    </row>
    <row r="72" spans="1:20" s="4" customFormat="1" ht="25.5" x14ac:dyDescent="0.25">
      <c r="A72" s="19">
        <v>69</v>
      </c>
      <c r="B72" s="6" t="s">
        <v>108</v>
      </c>
      <c r="C72" s="87" t="s">
        <v>101</v>
      </c>
      <c r="D72" s="5" t="s">
        <v>2</v>
      </c>
      <c r="E72" s="17" t="s">
        <v>107</v>
      </c>
      <c r="F72" s="21">
        <v>475000000</v>
      </c>
      <c r="G72" s="15">
        <v>42797</v>
      </c>
      <c r="H72" s="15">
        <v>44865</v>
      </c>
      <c r="I72" s="26"/>
      <c r="J72" s="76">
        <v>0</v>
      </c>
      <c r="K72" s="37">
        <f t="shared" si="6"/>
        <v>0</v>
      </c>
      <c r="L72" s="26"/>
      <c r="M72" s="76"/>
      <c r="N72" s="45">
        <f t="shared" si="7"/>
        <v>0</v>
      </c>
      <c r="O72" s="40"/>
      <c r="P72" s="58"/>
      <c r="Q72" s="45">
        <f t="shared" si="8"/>
        <v>0</v>
      </c>
      <c r="R72" s="40"/>
      <c r="S72" s="58"/>
      <c r="T72" s="39" t="str">
        <f t="shared" si="9"/>
        <v/>
      </c>
    </row>
    <row r="73" spans="1:20" s="4" customFormat="1" ht="25.5" x14ac:dyDescent="0.25">
      <c r="A73" s="19">
        <v>70</v>
      </c>
      <c r="B73" s="6" t="s">
        <v>109</v>
      </c>
      <c r="C73" s="87" t="s">
        <v>88</v>
      </c>
      <c r="D73" s="5" t="s">
        <v>2</v>
      </c>
      <c r="E73" s="17" t="s">
        <v>107</v>
      </c>
      <c r="F73" s="21">
        <v>10395692450</v>
      </c>
      <c r="G73" s="15">
        <v>42814</v>
      </c>
      <c r="H73" s="15">
        <v>43455</v>
      </c>
      <c r="I73" s="26">
        <v>3</v>
      </c>
      <c r="J73" s="76">
        <v>203861879.5</v>
      </c>
      <c r="K73" s="37">
        <f t="shared" si="6"/>
        <v>1.9610226108603281E-2</v>
      </c>
      <c r="L73" s="26">
        <v>3</v>
      </c>
      <c r="M73" s="76">
        <v>203861879.5</v>
      </c>
      <c r="N73" s="45">
        <f t="shared" ref="N73:N76" si="33">M73/F73</f>
        <v>1.9610226108603281E-2</v>
      </c>
      <c r="O73" s="40"/>
      <c r="P73" s="58"/>
      <c r="Q73" s="45">
        <f t="shared" ref="Q73:Q76" si="34">P73/F73</f>
        <v>0</v>
      </c>
      <c r="R73" s="40">
        <f t="shared" ref="R73" si="35">I73-L73-O73</f>
        <v>0</v>
      </c>
      <c r="S73" s="58">
        <f t="shared" ref="S73" si="36">J73-M73-P73</f>
        <v>0</v>
      </c>
      <c r="T73" s="39">
        <f t="shared" si="9"/>
        <v>0</v>
      </c>
    </row>
    <row r="74" spans="1:20" s="4" customFormat="1" ht="38.25" x14ac:dyDescent="0.25">
      <c r="A74" s="19">
        <v>71</v>
      </c>
      <c r="B74" s="6" t="s">
        <v>110</v>
      </c>
      <c r="C74" s="87" t="s">
        <v>101</v>
      </c>
      <c r="D74" s="5" t="s">
        <v>2</v>
      </c>
      <c r="E74" s="17" t="s">
        <v>107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6" si="37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0" s="4" customFormat="1" ht="12.75" x14ac:dyDescent="0.25">
      <c r="A75" s="19">
        <v>72</v>
      </c>
      <c r="B75" s="13" t="s">
        <v>111</v>
      </c>
      <c r="C75" s="87" t="s">
        <v>99</v>
      </c>
      <c r="D75" s="5" t="s">
        <v>6</v>
      </c>
      <c r="E75" s="17" t="s">
        <v>107</v>
      </c>
      <c r="F75" s="21">
        <v>250000000</v>
      </c>
      <c r="G75" s="15">
        <v>42849</v>
      </c>
      <c r="H75" s="15">
        <v>42985</v>
      </c>
      <c r="I75" s="26"/>
      <c r="J75" s="76">
        <v>0</v>
      </c>
      <c r="K75" s="37">
        <f t="shared" si="37"/>
        <v>0</v>
      </c>
      <c r="L75" s="26"/>
      <c r="M75" s="76"/>
      <c r="N75" s="45">
        <f t="shared" si="33"/>
        <v>0</v>
      </c>
      <c r="O75" s="40"/>
      <c r="P75" s="58"/>
      <c r="Q75" s="45">
        <f t="shared" si="34"/>
        <v>0</v>
      </c>
      <c r="R75" s="40"/>
      <c r="S75" s="58"/>
      <c r="T75" s="39" t="str">
        <f t="shared" si="9"/>
        <v/>
      </c>
    </row>
    <row r="76" spans="1:20" s="4" customFormat="1" ht="25.5" x14ac:dyDescent="0.25">
      <c r="A76" s="19">
        <v>73</v>
      </c>
      <c r="B76" s="13" t="s">
        <v>113</v>
      </c>
      <c r="C76" s="87" t="s">
        <v>99</v>
      </c>
      <c r="D76" s="5" t="s">
        <v>6</v>
      </c>
      <c r="E76" s="17" t="s">
        <v>107</v>
      </c>
      <c r="F76" s="21">
        <v>569500000</v>
      </c>
      <c r="G76" s="15">
        <v>42871</v>
      </c>
      <c r="H76" s="15">
        <v>43005</v>
      </c>
      <c r="I76" s="26"/>
      <c r="J76" s="76">
        <v>0</v>
      </c>
      <c r="K76" s="37">
        <f t="shared" si="37"/>
        <v>0</v>
      </c>
      <c r="L76" s="26"/>
      <c r="M76" s="76"/>
      <c r="N76" s="45">
        <f t="shared" si="33"/>
        <v>0</v>
      </c>
      <c r="O76" s="40"/>
      <c r="P76" s="58"/>
      <c r="Q76" s="45">
        <f t="shared" si="34"/>
        <v>0</v>
      </c>
      <c r="R76" s="40"/>
      <c r="S76" s="58"/>
      <c r="T76" s="39" t="str">
        <f t="shared" si="9"/>
        <v/>
      </c>
    </row>
    <row r="77" spans="1:20" s="11" customFormat="1" ht="12.75" x14ac:dyDescent="0.25">
      <c r="A77" s="99"/>
      <c r="B77" s="99"/>
      <c r="C77" s="99"/>
      <c r="D77" s="99"/>
      <c r="E77" s="99"/>
      <c r="F77" s="99"/>
      <c r="G77" s="99"/>
      <c r="H77" s="99"/>
      <c r="I77" s="27"/>
      <c r="J77" s="56"/>
      <c r="K77" s="35"/>
      <c r="L77" s="35"/>
      <c r="M77" s="35"/>
      <c r="N77" s="35"/>
      <c r="O77" s="42"/>
      <c r="P77" s="59"/>
      <c r="Q77" s="46"/>
      <c r="R77" s="27"/>
      <c r="S77" s="59"/>
      <c r="T77" s="59"/>
    </row>
    <row r="78" spans="1:20" s="11" customFormat="1" x14ac:dyDescent="0.25">
      <c r="A78" s="34"/>
      <c r="B78" t="s">
        <v>103</v>
      </c>
      <c r="C78" s="3"/>
      <c r="D78" s="1"/>
      <c r="E78" s="34"/>
      <c r="F78" s="2"/>
      <c r="G78" s="33"/>
      <c r="H78" s="33"/>
      <c r="I78" s="27"/>
      <c r="J78" s="56"/>
      <c r="K78" s="35"/>
      <c r="L78" s="35"/>
      <c r="M78" s="35"/>
      <c r="N78" s="35"/>
      <c r="O78" s="42"/>
      <c r="P78" s="59"/>
      <c r="Q78" s="46"/>
      <c r="R78" s="27"/>
      <c r="S78" s="59"/>
      <c r="T78" s="59"/>
    </row>
    <row r="79" spans="1:20" x14ac:dyDescent="0.25">
      <c r="B79" t="s">
        <v>104</v>
      </c>
      <c r="P79" s="59"/>
      <c r="Q79" s="46"/>
      <c r="R79" s="27"/>
      <c r="S79" s="59"/>
      <c r="T79" s="59"/>
    </row>
    <row r="80" spans="1:20" x14ac:dyDescent="0.25">
      <c r="B80" t="s">
        <v>105</v>
      </c>
    </row>
    <row r="81" spans="2:5" x14ac:dyDescent="0.25">
      <c r="B81" t="s">
        <v>106</v>
      </c>
    </row>
    <row r="82" spans="2:5" x14ac:dyDescent="0.25">
      <c r="B82"/>
    </row>
    <row r="83" spans="2:5" x14ac:dyDescent="0.25">
      <c r="B83"/>
    </row>
    <row r="84" spans="2:5" x14ac:dyDescent="0.25">
      <c r="B84"/>
    </row>
    <row r="85" spans="2:5" x14ac:dyDescent="0.25">
      <c r="B85"/>
    </row>
    <row r="87" spans="2:5" x14ac:dyDescent="0.25">
      <c r="B87" s="95"/>
      <c r="C87" s="95"/>
      <c r="D87" s="95"/>
      <c r="E87" s="95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7:E87"/>
    <mergeCell ref="A1:T1"/>
    <mergeCell ref="A77:H77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2017-04-27T15:41:22Z</dcterms:modified>
</cp:coreProperties>
</file>